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anovaEN\Desktop\Сетевые графики МП\2021\"/>
    </mc:Choice>
  </mc:AlternateContent>
  <bookViews>
    <workbookView xWindow="0" yWindow="0" windowWidth="19200" windowHeight="10860" tabRatio="792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" sheetId="13" r:id="rId4"/>
    <sheet name="Показатели (!!!)" sheetId="19" r:id="rId5"/>
    <sheet name="Национальные проекты" sheetId="17" r:id="rId6"/>
    <sheet name="Титульный лист" sheetId="18" r:id="rId7"/>
  </sheets>
  <externalReferences>
    <externalReference r:id="rId8"/>
  </externalReferences>
  <definedNames>
    <definedName name="_xlnm._FilterDatabase" localSheetId="2" hidden="1">'Выполнение работ'!$A$3:$O$70</definedName>
    <definedName name="_xlnm._FilterDatabase" localSheetId="3" hidden="1">'Финансирование '!$A$1:$AR$247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'!$4:$7</definedName>
    <definedName name="_xlnm.Print_Area" localSheetId="2">'Выполнение работ'!$A$1:$Q$81</definedName>
    <definedName name="_xlnm.Print_Area" localSheetId="5">'Национальные проекты'!$A$1:$O$36</definedName>
    <definedName name="_xlnm.Print_Area" localSheetId="6">'Титульный лист'!$A$1:$I$42</definedName>
    <definedName name="_xlnm.Print_Area" localSheetId="3">'Финансирование '!$A$1:$AR$261</definedName>
  </definedNames>
  <calcPr calcId="162913"/>
</workbook>
</file>

<file path=xl/calcChain.xml><?xml version="1.0" encoding="utf-8"?>
<calcChain xmlns="http://schemas.openxmlformats.org/spreadsheetml/2006/main">
  <c r="F243" i="13" l="1"/>
  <c r="Z134" i="13" l="1"/>
  <c r="C17" i="19" l="1"/>
  <c r="C20" i="19"/>
  <c r="C19" i="19"/>
  <c r="C18" i="19"/>
  <c r="C16" i="19"/>
  <c r="H237" i="13"/>
  <c r="AP176" i="13"/>
  <c r="AO176" i="13"/>
  <c r="AM176" i="13"/>
  <c r="AL176" i="13"/>
  <c r="AJ176" i="13"/>
  <c r="AI176" i="13"/>
  <c r="AG176" i="13"/>
  <c r="AF176" i="13"/>
  <c r="AD176" i="13"/>
  <c r="AC176" i="13"/>
  <c r="AA176" i="13"/>
  <c r="Z176" i="13"/>
  <c r="X176" i="13"/>
  <c r="W176" i="13"/>
  <c r="U176" i="13"/>
  <c r="T176" i="13"/>
  <c r="R176" i="13"/>
  <c r="Q176" i="13"/>
  <c r="O176" i="13"/>
  <c r="N176" i="13"/>
  <c r="L176" i="13"/>
  <c r="K176" i="13"/>
  <c r="I176" i="13"/>
  <c r="H176" i="13"/>
  <c r="AQ230" i="13"/>
  <c r="AN230" i="13"/>
  <c r="AK230" i="13"/>
  <c r="AH230" i="13"/>
  <c r="AE230" i="13"/>
  <c r="AB230" i="13"/>
  <c r="Y230" i="13"/>
  <c r="V230" i="13"/>
  <c r="S230" i="13"/>
  <c r="P230" i="13"/>
  <c r="M230" i="13"/>
  <c r="J230" i="13"/>
  <c r="F230" i="13"/>
  <c r="G230" i="13" s="1"/>
  <c r="E230" i="13"/>
  <c r="AP229" i="13"/>
  <c r="AO229" i="13"/>
  <c r="AQ229" i="13" s="1"/>
  <c r="AM229" i="13"/>
  <c r="AN229" i="13" s="1"/>
  <c r="AL229" i="13"/>
  <c r="AK229" i="13"/>
  <c r="AJ229" i="13"/>
  <c r="AI229" i="13"/>
  <c r="AG229" i="13"/>
  <c r="AH229" i="13" s="1"/>
  <c r="AF229" i="13"/>
  <c r="AD229" i="13"/>
  <c r="AC229" i="13"/>
  <c r="AE229" i="13" s="1"/>
  <c r="AA229" i="13"/>
  <c r="AB229" i="13" s="1"/>
  <c r="Z229" i="13"/>
  <c r="Y229" i="13"/>
  <c r="X229" i="13"/>
  <c r="W229" i="13"/>
  <c r="U229" i="13"/>
  <c r="V229" i="13" s="1"/>
  <c r="T229" i="13"/>
  <c r="R229" i="13"/>
  <c r="Q229" i="13"/>
  <c r="S229" i="13" s="1"/>
  <c r="O229" i="13"/>
  <c r="P229" i="13" s="1"/>
  <c r="N229" i="13"/>
  <c r="M229" i="13"/>
  <c r="L229" i="13"/>
  <c r="K229" i="13"/>
  <c r="I229" i="13"/>
  <c r="J229" i="13" s="1"/>
  <c r="H229" i="13"/>
  <c r="E229" i="13"/>
  <c r="AQ228" i="13"/>
  <c r="AN228" i="13"/>
  <c r="AK228" i="13"/>
  <c r="AH228" i="13"/>
  <c r="AE228" i="13"/>
  <c r="AB228" i="13"/>
  <c r="Y228" i="13"/>
  <c r="V228" i="13"/>
  <c r="S228" i="13"/>
  <c r="P228" i="13"/>
  <c r="M228" i="13"/>
  <c r="J228" i="13"/>
  <c r="F228" i="13"/>
  <c r="G228" i="13" s="1"/>
  <c r="E228" i="13"/>
  <c r="AQ227" i="13"/>
  <c r="AP227" i="13"/>
  <c r="AO227" i="13"/>
  <c r="AM227" i="13"/>
  <c r="AN227" i="13" s="1"/>
  <c r="AL227" i="13"/>
  <c r="AJ227" i="13"/>
  <c r="AI227" i="13"/>
  <c r="AK227" i="13" s="1"/>
  <c r="AG227" i="13"/>
  <c r="AH227" i="13" s="1"/>
  <c r="AF227" i="13"/>
  <c r="AE227" i="13"/>
  <c r="AD227" i="13"/>
  <c r="AC227" i="13"/>
  <c r="AA227" i="13"/>
  <c r="AB227" i="13" s="1"/>
  <c r="Z227" i="13"/>
  <c r="X227" i="13"/>
  <c r="W227" i="13"/>
  <c r="Y227" i="13" s="1"/>
  <c r="U227" i="13"/>
  <c r="V227" i="13" s="1"/>
  <c r="T227" i="13"/>
  <c r="S227" i="13"/>
  <c r="R227" i="13"/>
  <c r="Q227" i="13"/>
  <c r="O227" i="13"/>
  <c r="P227" i="13" s="1"/>
  <c r="N227" i="13"/>
  <c r="L227" i="13"/>
  <c r="K227" i="13"/>
  <c r="M227" i="13" s="1"/>
  <c r="I227" i="13"/>
  <c r="J227" i="13" s="1"/>
  <c r="H227" i="13"/>
  <c r="AQ226" i="13"/>
  <c r="AN226" i="13"/>
  <c r="AK226" i="13"/>
  <c r="AH226" i="13"/>
  <c r="AE226" i="13"/>
  <c r="AB226" i="13"/>
  <c r="Y226" i="13"/>
  <c r="V226" i="13"/>
  <c r="S226" i="13"/>
  <c r="P226" i="13"/>
  <c r="M226" i="13"/>
  <c r="J226" i="13"/>
  <c r="F226" i="13"/>
  <c r="G226" i="13" s="1"/>
  <c r="E226" i="13"/>
  <c r="AP225" i="13"/>
  <c r="AO225" i="13"/>
  <c r="AQ225" i="13" s="1"/>
  <c r="AM225" i="13"/>
  <c r="AN225" i="13" s="1"/>
  <c r="AL225" i="13"/>
  <c r="AK225" i="13"/>
  <c r="AJ225" i="13"/>
  <c r="AI225" i="13"/>
  <c r="E225" i="13" s="1"/>
  <c r="AG225" i="13"/>
  <c r="AH225" i="13" s="1"/>
  <c r="AF225" i="13"/>
  <c r="AD225" i="13"/>
  <c r="AC225" i="13"/>
  <c r="AE225" i="13" s="1"/>
  <c r="AA225" i="13"/>
  <c r="AB225" i="13" s="1"/>
  <c r="Z225" i="13"/>
  <c r="Y225" i="13"/>
  <c r="X225" i="13"/>
  <c r="W225" i="13"/>
  <c r="U225" i="13"/>
  <c r="V225" i="13" s="1"/>
  <c r="T225" i="13"/>
  <c r="R225" i="13"/>
  <c r="Q225" i="13"/>
  <c r="S225" i="13" s="1"/>
  <c r="O225" i="13"/>
  <c r="P225" i="13" s="1"/>
  <c r="N225" i="13"/>
  <c r="M225" i="13"/>
  <c r="L225" i="13"/>
  <c r="K225" i="13"/>
  <c r="I225" i="13"/>
  <c r="J225" i="13" s="1"/>
  <c r="H225" i="13"/>
  <c r="F176" i="13" l="1"/>
  <c r="E227" i="13"/>
  <c r="F227" i="13"/>
  <c r="F225" i="13"/>
  <c r="G225" i="13" s="1"/>
  <c r="F229" i="13"/>
  <c r="G229" i="13" s="1"/>
  <c r="H151" i="13"/>
  <c r="I151" i="13"/>
  <c r="K151" i="13"/>
  <c r="K172" i="13" s="1"/>
  <c r="K171" i="13" s="1"/>
  <c r="L151" i="13"/>
  <c r="N151" i="13"/>
  <c r="N172" i="13" s="1"/>
  <c r="N171" i="13" s="1"/>
  <c r="O151" i="13"/>
  <c r="Q151" i="13"/>
  <c r="R151" i="13"/>
  <c r="T151" i="13"/>
  <c r="U151" i="13"/>
  <c r="W151" i="13"/>
  <c r="W172" i="13" s="1"/>
  <c r="W171" i="13" s="1"/>
  <c r="X151" i="13"/>
  <c r="Z151" i="13"/>
  <c r="Z172" i="13" s="1"/>
  <c r="Z171" i="13" s="1"/>
  <c r="AA151" i="13"/>
  <c r="AC151" i="13"/>
  <c r="AD151" i="13"/>
  <c r="AF151" i="13"/>
  <c r="AF172" i="13" s="1"/>
  <c r="AF171" i="13" s="1"/>
  <c r="AG151" i="13"/>
  <c r="AG172" i="13" s="1"/>
  <c r="AI151" i="13"/>
  <c r="AI172" i="13" s="1"/>
  <c r="AI171" i="13" s="1"/>
  <c r="AJ151" i="13"/>
  <c r="AL151" i="13"/>
  <c r="AL172" i="13" s="1"/>
  <c r="AL171" i="13" s="1"/>
  <c r="AM151" i="13"/>
  <c r="AP151" i="13"/>
  <c r="AP172" i="13" s="1"/>
  <c r="AP171" i="13" s="1"/>
  <c r="AO151" i="13"/>
  <c r="AO172" i="13" s="1"/>
  <c r="AO171" i="13" s="1"/>
  <c r="AP173" i="13"/>
  <c r="AO173" i="13"/>
  <c r="AM173" i="13"/>
  <c r="AM171" i="13" s="1"/>
  <c r="AM172" i="13"/>
  <c r="AL173" i="13"/>
  <c r="AJ173" i="13"/>
  <c r="AJ172" i="13"/>
  <c r="AJ171" i="13"/>
  <c r="AI173" i="13"/>
  <c r="AG173" i="13"/>
  <c r="AF173" i="13"/>
  <c r="AD173" i="13"/>
  <c r="AD172" i="13"/>
  <c r="AD171" i="13"/>
  <c r="AC173" i="13"/>
  <c r="AC172" i="13"/>
  <c r="AC171" i="13" s="1"/>
  <c r="AA173" i="13"/>
  <c r="AA171" i="13" s="1"/>
  <c r="AA172" i="13"/>
  <c r="Z173" i="13"/>
  <c r="X173" i="13"/>
  <c r="X172" i="13"/>
  <c r="X171" i="13"/>
  <c r="W173" i="13"/>
  <c r="U173" i="13"/>
  <c r="U171" i="13" s="1"/>
  <c r="U172" i="13"/>
  <c r="T173" i="13"/>
  <c r="T172" i="13"/>
  <c r="T171" i="13" s="1"/>
  <c r="R173" i="13"/>
  <c r="R172" i="13"/>
  <c r="R171" i="13"/>
  <c r="Q173" i="13"/>
  <c r="Q172" i="13"/>
  <c r="Q171" i="13" s="1"/>
  <c r="O173" i="13"/>
  <c r="O171" i="13" s="1"/>
  <c r="O172" i="13"/>
  <c r="N173" i="13"/>
  <c r="L173" i="13"/>
  <c r="L172" i="13"/>
  <c r="L171" i="13"/>
  <c r="K173" i="13"/>
  <c r="I173" i="13"/>
  <c r="I172" i="13"/>
  <c r="I171" i="13" s="1"/>
  <c r="H172" i="13"/>
  <c r="AP152" i="13"/>
  <c r="AO152" i="13"/>
  <c r="AM152" i="13"/>
  <c r="AL152" i="13"/>
  <c r="AJ152" i="13"/>
  <c r="AI152" i="13"/>
  <c r="AG152" i="13"/>
  <c r="AF152" i="13"/>
  <c r="AD152" i="13"/>
  <c r="AC152" i="13"/>
  <c r="AA152" i="13"/>
  <c r="Z152" i="13"/>
  <c r="X152" i="13"/>
  <c r="W152" i="13"/>
  <c r="U152" i="13"/>
  <c r="T152" i="13"/>
  <c r="R152" i="13"/>
  <c r="Q152" i="13"/>
  <c r="O152" i="13"/>
  <c r="N152" i="13"/>
  <c r="L152" i="13"/>
  <c r="K152" i="13"/>
  <c r="I152" i="13"/>
  <c r="E163" i="13"/>
  <c r="G227" i="13" l="1"/>
  <c r="AG171" i="13"/>
  <c r="E20" i="19"/>
  <c r="E19" i="19"/>
  <c r="E18" i="19"/>
  <c r="E17" i="19"/>
  <c r="E16" i="19"/>
  <c r="AO15" i="19"/>
  <c r="AM15" i="19"/>
  <c r="AL15" i="19"/>
  <c r="AK15" i="19"/>
  <c r="AJ15" i="19"/>
  <c r="AI15" i="19"/>
  <c r="AH15" i="19"/>
  <c r="AF15" i="19"/>
  <c r="AD15" i="19"/>
  <c r="W15" i="19"/>
  <c r="N15" i="19"/>
  <c r="E15" i="19"/>
  <c r="AP14" i="19"/>
  <c r="AG14" i="19"/>
  <c r="X14" i="19"/>
  <c r="O14" i="19"/>
  <c r="E14" i="19"/>
  <c r="D14" i="19"/>
  <c r="AP13" i="19"/>
  <c r="AG13" i="19"/>
  <c r="X13" i="19"/>
  <c r="O13" i="19"/>
  <c r="E13" i="19"/>
  <c r="D13" i="19"/>
  <c r="AP12" i="19"/>
  <c r="AG12" i="19"/>
  <c r="X12" i="19"/>
  <c r="O12" i="19"/>
  <c r="E12" i="19"/>
  <c r="F12" i="19" s="1"/>
  <c r="D12" i="19"/>
  <c r="AP11" i="19"/>
  <c r="AG11" i="19"/>
  <c r="X11" i="19"/>
  <c r="O11" i="19"/>
  <c r="E11" i="19"/>
  <c r="D11" i="19"/>
  <c r="F11" i="19" s="1"/>
  <c r="AP10" i="19"/>
  <c r="AG10" i="19"/>
  <c r="X10" i="19"/>
  <c r="O10" i="19"/>
  <c r="E10" i="19"/>
  <c r="E9" i="19" s="1"/>
  <c r="D10" i="19"/>
  <c r="AO9" i="19"/>
  <c r="AN9" i="19"/>
  <c r="AM9" i="19"/>
  <c r="AL9" i="19"/>
  <c r="AK9" i="19"/>
  <c r="AJ9" i="19"/>
  <c r="AI9" i="19"/>
  <c r="AH9" i="19"/>
  <c r="AF9" i="19"/>
  <c r="AE9" i="19"/>
  <c r="AD9" i="19"/>
  <c r="W9" i="19"/>
  <c r="X9" i="19" s="1"/>
  <c r="V9" i="19"/>
  <c r="N9" i="19"/>
  <c r="O9" i="19" s="1"/>
  <c r="M9" i="19"/>
  <c r="C9" i="19"/>
  <c r="AP8" i="19"/>
  <c r="AG8" i="19"/>
  <c r="X8" i="19"/>
  <c r="O8" i="19"/>
  <c r="E8" i="19"/>
  <c r="F8" i="19" s="1"/>
  <c r="D8" i="19"/>
  <c r="AI51" i="13"/>
  <c r="F13" i="19" l="1"/>
  <c r="AP9" i="19"/>
  <c r="AG9" i="19"/>
  <c r="D9" i="19"/>
  <c r="F14" i="19"/>
  <c r="F10" i="19"/>
  <c r="AF162" i="13"/>
  <c r="AO162" i="13"/>
  <c r="AI75" i="13"/>
  <c r="AF153" i="13"/>
  <c r="AQ83" i="13"/>
  <c r="AN83" i="13"/>
  <c r="AN82" i="13"/>
  <c r="AN81" i="13"/>
  <c r="AK83" i="13"/>
  <c r="AH83" i="13"/>
  <c r="AE83" i="13"/>
  <c r="AB83" i="13"/>
  <c r="AB82" i="13"/>
  <c r="AB81" i="13"/>
  <c r="Y83" i="13"/>
  <c r="Y82" i="13"/>
  <c r="Y81" i="13"/>
  <c r="V83" i="13"/>
  <c r="V82" i="13"/>
  <c r="V81" i="13"/>
  <c r="S83" i="13"/>
  <c r="S82" i="13"/>
  <c r="S81" i="13"/>
  <c r="P83" i="13"/>
  <c r="P82" i="13"/>
  <c r="P81" i="13"/>
  <c r="M83" i="13"/>
  <c r="M82" i="13"/>
  <c r="M81" i="13"/>
  <c r="AP83" i="13"/>
  <c r="AO83" i="13"/>
  <c r="AP82" i="13"/>
  <c r="AP81" i="13"/>
  <c r="AM83" i="13"/>
  <c r="AL83" i="13"/>
  <c r="AM82" i="13"/>
  <c r="AL82" i="13"/>
  <c r="AM81" i="13"/>
  <c r="AL81" i="13"/>
  <c r="AJ83" i="13"/>
  <c r="AI83" i="13"/>
  <c r="AJ82" i="13"/>
  <c r="AJ81" i="13"/>
  <c r="AG83" i="13"/>
  <c r="AF83" i="13"/>
  <c r="AG82" i="13"/>
  <c r="AG81" i="13"/>
  <c r="AD83" i="13"/>
  <c r="AC83" i="13"/>
  <c r="AD82" i="13"/>
  <c r="AD81" i="13"/>
  <c r="AA83" i="13"/>
  <c r="Z83" i="13"/>
  <c r="AA82" i="13"/>
  <c r="Z82" i="13"/>
  <c r="AA81" i="13"/>
  <c r="Z81" i="13"/>
  <c r="X83" i="13"/>
  <c r="W83" i="13"/>
  <c r="X82" i="13"/>
  <c r="W82" i="13"/>
  <c r="X81" i="13"/>
  <c r="W81" i="13"/>
  <c r="U83" i="13"/>
  <c r="T83" i="13"/>
  <c r="U82" i="13"/>
  <c r="T82" i="13"/>
  <c r="U81" i="13"/>
  <c r="T81" i="13"/>
  <c r="R83" i="13"/>
  <c r="Q83" i="13"/>
  <c r="R82" i="13"/>
  <c r="Q82" i="13"/>
  <c r="R81" i="13"/>
  <c r="Q81" i="13"/>
  <c r="O83" i="13"/>
  <c r="N83" i="13"/>
  <c r="O82" i="13"/>
  <c r="N82" i="13"/>
  <c r="O81" i="13"/>
  <c r="N81" i="13"/>
  <c r="L83" i="13"/>
  <c r="K83" i="13"/>
  <c r="L82" i="13"/>
  <c r="K82" i="13"/>
  <c r="L81" i="13"/>
  <c r="K81" i="13"/>
  <c r="AP77" i="13"/>
  <c r="AO77" i="13"/>
  <c r="AM77" i="13"/>
  <c r="AL77" i="13"/>
  <c r="AJ77" i="13"/>
  <c r="AI77" i="13"/>
  <c r="AG77" i="13"/>
  <c r="AF77" i="13"/>
  <c r="AD77" i="13"/>
  <c r="AC77" i="13"/>
  <c r="AA77" i="13"/>
  <c r="Z77" i="13"/>
  <c r="X77" i="13"/>
  <c r="W77" i="13"/>
  <c r="U77" i="13"/>
  <c r="T77" i="13"/>
  <c r="R77" i="13"/>
  <c r="Q77" i="13"/>
  <c r="O77" i="13"/>
  <c r="N77" i="13"/>
  <c r="L77" i="13"/>
  <c r="K77" i="13"/>
  <c r="I77" i="13"/>
  <c r="H77" i="13"/>
  <c r="AP76" i="13"/>
  <c r="AO76" i="13"/>
  <c r="AM76" i="13"/>
  <c r="AL76" i="13"/>
  <c r="AJ76" i="13"/>
  <c r="AI76" i="13"/>
  <c r="AG76" i="13"/>
  <c r="AF76" i="13"/>
  <c r="AD76" i="13"/>
  <c r="AC76" i="13"/>
  <c r="AA76" i="13"/>
  <c r="Z76" i="13"/>
  <c r="X76" i="13"/>
  <c r="W76" i="13"/>
  <c r="U76" i="13"/>
  <c r="T76" i="13"/>
  <c r="R76" i="13"/>
  <c r="Q76" i="13"/>
  <c r="O76" i="13"/>
  <c r="N76" i="13"/>
  <c r="L76" i="13"/>
  <c r="K76" i="13"/>
  <c r="I76" i="13"/>
  <c r="H76" i="13"/>
  <c r="AF57" i="13"/>
  <c r="AN19" i="19" l="1"/>
  <c r="AP19" i="19" s="1"/>
  <c r="AE18" i="19"/>
  <c r="AG18" i="19" s="1"/>
  <c r="M20" i="19"/>
  <c r="V16" i="19"/>
  <c r="M16" i="19"/>
  <c r="AN17" i="19"/>
  <c r="AP17" i="19" s="1"/>
  <c r="V18" i="19"/>
  <c r="X18" i="19" s="1"/>
  <c r="AN16" i="19"/>
  <c r="AN20" i="19"/>
  <c r="AP20" i="19" s="1"/>
  <c r="AE19" i="19"/>
  <c r="AG19" i="19" s="1"/>
  <c r="V19" i="19"/>
  <c r="X19" i="19" s="1"/>
  <c r="M19" i="19"/>
  <c r="AE20" i="19"/>
  <c r="AG20" i="19" s="1"/>
  <c r="AN18" i="19"/>
  <c r="AP18" i="19" s="1"/>
  <c r="AE17" i="19"/>
  <c r="V20" i="19"/>
  <c r="X20" i="19" s="1"/>
  <c r="V17" i="19"/>
  <c r="X17" i="19" s="1"/>
  <c r="M17" i="19"/>
  <c r="AE16" i="19"/>
  <c r="AG16" i="19" s="1"/>
  <c r="M18" i="19"/>
  <c r="F9" i="19"/>
  <c r="AF51" i="13"/>
  <c r="F164" i="13"/>
  <c r="E164" i="13"/>
  <c r="G164" i="13" s="1"/>
  <c r="F163" i="13"/>
  <c r="G163" i="13" s="1"/>
  <c r="AP162" i="13"/>
  <c r="AM162" i="13"/>
  <c r="AL162" i="13"/>
  <c r="AN162" i="13" s="1"/>
  <c r="AK162" i="13"/>
  <c r="AJ162" i="13"/>
  <c r="AI162" i="13"/>
  <c r="AH162" i="13"/>
  <c r="AG162" i="13"/>
  <c r="AD162" i="13"/>
  <c r="AE162" i="13" s="1"/>
  <c r="AC162" i="13"/>
  <c r="AA162" i="13"/>
  <c r="Z162" i="13"/>
  <c r="AB162" i="13" s="1"/>
  <c r="Y162" i="13"/>
  <c r="X162" i="13"/>
  <c r="W162" i="13"/>
  <c r="V162" i="13"/>
  <c r="U162" i="13"/>
  <c r="T162" i="13"/>
  <c r="R162" i="13"/>
  <c r="S162" i="13" s="1"/>
  <c r="Q162" i="13"/>
  <c r="O162" i="13"/>
  <c r="N162" i="13"/>
  <c r="M162" i="13"/>
  <c r="L162" i="13"/>
  <c r="K162" i="13"/>
  <c r="J162" i="13"/>
  <c r="I162" i="13"/>
  <c r="H162" i="13"/>
  <c r="F162" i="13"/>
  <c r="F161" i="13"/>
  <c r="E161" i="13"/>
  <c r="F160" i="13"/>
  <c r="E160" i="13"/>
  <c r="AQ159" i="13"/>
  <c r="AP159" i="13"/>
  <c r="AO159" i="13"/>
  <c r="AM159" i="13"/>
  <c r="AN159" i="13" s="1"/>
  <c r="AL159" i="13"/>
  <c r="AJ159" i="13"/>
  <c r="AI159" i="13"/>
  <c r="AG159" i="13"/>
  <c r="AF159" i="13"/>
  <c r="AH159" i="13" s="1"/>
  <c r="AE159" i="13"/>
  <c r="AD159" i="13"/>
  <c r="AC159" i="13"/>
  <c r="AA159" i="13"/>
  <c r="AB159" i="13" s="1"/>
  <c r="Z159" i="13"/>
  <c r="X159" i="13"/>
  <c r="Y159" i="13" s="1"/>
  <c r="W159" i="13"/>
  <c r="V159" i="13"/>
  <c r="U159" i="13"/>
  <c r="T159" i="13"/>
  <c r="S159" i="13"/>
  <c r="R159" i="13"/>
  <c r="Q159" i="13"/>
  <c r="O159" i="13"/>
  <c r="F159" i="13" s="1"/>
  <c r="N159" i="13"/>
  <c r="L159" i="13"/>
  <c r="M159" i="13" s="1"/>
  <c r="K159" i="13"/>
  <c r="J159" i="13"/>
  <c r="I159" i="13"/>
  <c r="H159" i="13"/>
  <c r="F158" i="13"/>
  <c r="G158" i="13" s="1"/>
  <c r="E158" i="13"/>
  <c r="F157" i="13"/>
  <c r="E157" i="13"/>
  <c r="AP156" i="13"/>
  <c r="AO156" i="13"/>
  <c r="AQ156" i="13" s="1"/>
  <c r="AN156" i="13"/>
  <c r="AM156" i="13"/>
  <c r="AL156" i="13"/>
  <c r="AJ156" i="13"/>
  <c r="AK156" i="13" s="1"/>
  <c r="AI156" i="13"/>
  <c r="AG156" i="13"/>
  <c r="AH156" i="13" s="1"/>
  <c r="AF156" i="13"/>
  <c r="AE156" i="13"/>
  <c r="AD156" i="13"/>
  <c r="AC156" i="13"/>
  <c r="AB156" i="13"/>
  <c r="AA156" i="13"/>
  <c r="Z156" i="13"/>
  <c r="X156" i="13"/>
  <c r="Y156" i="13" s="1"/>
  <c r="W156" i="13"/>
  <c r="U156" i="13"/>
  <c r="T156" i="13"/>
  <c r="S156" i="13"/>
  <c r="R156" i="13"/>
  <c r="Q156" i="13"/>
  <c r="P156" i="13"/>
  <c r="O156" i="13"/>
  <c r="N156" i="13"/>
  <c r="L156" i="13"/>
  <c r="F156" i="13" s="1"/>
  <c r="K156" i="13"/>
  <c r="I156" i="13"/>
  <c r="J156" i="13" s="1"/>
  <c r="H156" i="13"/>
  <c r="F155" i="13"/>
  <c r="E155" i="13"/>
  <c r="G155" i="13" s="1"/>
  <c r="F154" i="13"/>
  <c r="E154" i="13"/>
  <c r="AP153" i="13"/>
  <c r="AO153" i="13"/>
  <c r="AQ153" i="13" s="1"/>
  <c r="AN153" i="13"/>
  <c r="AM153" i="13"/>
  <c r="AL153" i="13"/>
  <c r="AK153" i="13"/>
  <c r="AJ153" i="13"/>
  <c r="AI153" i="13"/>
  <c r="AG153" i="13"/>
  <c r="AD153" i="13"/>
  <c r="AC153" i="13"/>
  <c r="AE153" i="13" s="1"/>
  <c r="AB153" i="13"/>
  <c r="AA153" i="13"/>
  <c r="Z153" i="13"/>
  <c r="Y153" i="13"/>
  <c r="X153" i="13"/>
  <c r="W153" i="13"/>
  <c r="U153" i="13"/>
  <c r="V153" i="13" s="1"/>
  <c r="T153" i="13"/>
  <c r="R153" i="13"/>
  <c r="Q153" i="13"/>
  <c r="S153" i="13" s="1"/>
  <c r="P153" i="13"/>
  <c r="O153" i="13"/>
  <c r="N153" i="13"/>
  <c r="M153" i="13"/>
  <c r="L153" i="13"/>
  <c r="K153" i="13"/>
  <c r="I153" i="13"/>
  <c r="J153" i="13" s="1"/>
  <c r="H153" i="13"/>
  <c r="E153" i="13"/>
  <c r="G149" i="13"/>
  <c r="F149" i="13"/>
  <c r="E149" i="13"/>
  <c r="F148" i="13"/>
  <c r="G148" i="13" s="1"/>
  <c r="E148" i="13"/>
  <c r="AP147" i="13"/>
  <c r="AO147" i="13"/>
  <c r="AM147" i="13"/>
  <c r="AL147" i="13"/>
  <c r="AN147" i="13" s="1"/>
  <c r="AK147" i="13"/>
  <c r="AJ147" i="13"/>
  <c r="AI147" i="13"/>
  <c r="AH147" i="13"/>
  <c r="AG147" i="13"/>
  <c r="AF147" i="13"/>
  <c r="AD147" i="13"/>
  <c r="AE147" i="13" s="1"/>
  <c r="AC147" i="13"/>
  <c r="AA147" i="13"/>
  <c r="Z147" i="13"/>
  <c r="AB147" i="13" s="1"/>
  <c r="Y147" i="13"/>
  <c r="X147" i="13"/>
  <c r="W147" i="13"/>
  <c r="V147" i="13"/>
  <c r="U147" i="13"/>
  <c r="T147" i="13"/>
  <c r="R147" i="13"/>
  <c r="S147" i="13" s="1"/>
  <c r="Q147" i="13"/>
  <c r="O147" i="13"/>
  <c r="P147" i="13" s="1"/>
  <c r="N147" i="13"/>
  <c r="M147" i="13"/>
  <c r="L147" i="13"/>
  <c r="K147" i="13"/>
  <c r="J147" i="13"/>
  <c r="I147" i="13"/>
  <c r="H147" i="13"/>
  <c r="F147" i="13"/>
  <c r="F139" i="13"/>
  <c r="G139" i="13" s="1"/>
  <c r="E139" i="13"/>
  <c r="F138" i="13"/>
  <c r="G138" i="13" s="1"/>
  <c r="E138" i="13"/>
  <c r="AQ137" i="13"/>
  <c r="AP137" i="13"/>
  <c r="AO137" i="13"/>
  <c r="AM137" i="13"/>
  <c r="AN137" i="13" s="1"/>
  <c r="AL137" i="13"/>
  <c r="AJ137" i="13"/>
  <c r="AK137" i="13" s="1"/>
  <c r="AI137" i="13"/>
  <c r="AH137" i="13"/>
  <c r="AG137" i="13"/>
  <c r="AF137" i="13"/>
  <c r="AE137" i="13"/>
  <c r="AD137" i="13"/>
  <c r="AC137" i="13"/>
  <c r="AA137" i="13"/>
  <c r="Z137" i="13"/>
  <c r="X137" i="13"/>
  <c r="Y137" i="13" s="1"/>
  <c r="W137" i="13"/>
  <c r="V137" i="13"/>
  <c r="U137" i="13"/>
  <c r="T137" i="13"/>
  <c r="S137" i="13"/>
  <c r="R137" i="13"/>
  <c r="Q137" i="13"/>
  <c r="O137" i="13"/>
  <c r="F137" i="13" s="1"/>
  <c r="N137" i="13"/>
  <c r="L137" i="13"/>
  <c r="M137" i="13" s="1"/>
  <c r="K137" i="13"/>
  <c r="J137" i="13"/>
  <c r="I137" i="13"/>
  <c r="H137" i="13"/>
  <c r="F136" i="13"/>
  <c r="G136" i="13" s="1"/>
  <c r="E136" i="13"/>
  <c r="F135" i="13"/>
  <c r="E135" i="13"/>
  <c r="AQ134" i="13"/>
  <c r="AP134" i="13"/>
  <c r="AO134" i="13"/>
  <c r="AN134" i="13"/>
  <c r="AM134" i="13"/>
  <c r="AL134" i="13"/>
  <c r="AJ134" i="13"/>
  <c r="AK134" i="13" s="1"/>
  <c r="AI134" i="13"/>
  <c r="AG134" i="13"/>
  <c r="AH134" i="13" s="1"/>
  <c r="AF134" i="13"/>
  <c r="AD134" i="13"/>
  <c r="AC134" i="13"/>
  <c r="AE134" i="13" s="1"/>
  <c r="AB134" i="13"/>
  <c r="AA134" i="13"/>
  <c r="X134" i="13"/>
  <c r="Y134" i="13" s="1"/>
  <c r="W134" i="13"/>
  <c r="U134" i="13"/>
  <c r="V134" i="13" s="1"/>
  <c r="T134" i="13"/>
  <c r="S134" i="13"/>
  <c r="R134" i="13"/>
  <c r="Q134" i="13"/>
  <c r="P134" i="13"/>
  <c r="O134" i="13"/>
  <c r="N134" i="13"/>
  <c r="L134" i="13"/>
  <c r="M134" i="13" s="1"/>
  <c r="K134" i="13"/>
  <c r="I134" i="13"/>
  <c r="J134" i="13" s="1"/>
  <c r="H134" i="13"/>
  <c r="F130" i="13"/>
  <c r="E130" i="13"/>
  <c r="G130" i="13" s="1"/>
  <c r="F129" i="13"/>
  <c r="E129" i="13"/>
  <c r="AP128" i="13"/>
  <c r="AO128" i="13"/>
  <c r="AQ128" i="13" s="1"/>
  <c r="AN128" i="13"/>
  <c r="AM128" i="13"/>
  <c r="AL128" i="13"/>
  <c r="AK128" i="13"/>
  <c r="AJ128" i="13"/>
  <c r="AI128" i="13"/>
  <c r="AG128" i="13"/>
  <c r="AH128" i="13" s="1"/>
  <c r="AF128" i="13"/>
  <c r="AD128" i="13"/>
  <c r="AC128" i="13"/>
  <c r="AE128" i="13" s="1"/>
  <c r="AB128" i="13"/>
  <c r="AA128" i="13"/>
  <c r="Z128" i="13"/>
  <c r="Y128" i="13"/>
  <c r="X128" i="13"/>
  <c r="W128" i="13"/>
  <c r="U128" i="13"/>
  <c r="V128" i="13" s="1"/>
  <c r="T128" i="13"/>
  <c r="R128" i="13"/>
  <c r="Q128" i="13"/>
  <c r="S128" i="13" s="1"/>
  <c r="P128" i="13"/>
  <c r="O128" i="13"/>
  <c r="N128" i="13"/>
  <c r="M128" i="13"/>
  <c r="L128" i="13"/>
  <c r="K128" i="13"/>
  <c r="I128" i="13"/>
  <c r="J128" i="13" s="1"/>
  <c r="H128" i="13"/>
  <c r="E128" i="13"/>
  <c r="F127" i="13"/>
  <c r="E127" i="13"/>
  <c r="G127" i="13" s="1"/>
  <c r="F126" i="13"/>
  <c r="E126" i="13"/>
  <c r="AP125" i="13"/>
  <c r="AO125" i="13"/>
  <c r="AM125" i="13"/>
  <c r="AL125" i="13"/>
  <c r="AN125" i="13" s="1"/>
  <c r="AK125" i="13"/>
  <c r="AJ125" i="13"/>
  <c r="AI125" i="13"/>
  <c r="AH125" i="13"/>
  <c r="AG125" i="13"/>
  <c r="AF125" i="13"/>
  <c r="AD125" i="13"/>
  <c r="AE125" i="13" s="1"/>
  <c r="AC125" i="13"/>
  <c r="AA125" i="13"/>
  <c r="Z125" i="13"/>
  <c r="AB125" i="13" s="1"/>
  <c r="Y125" i="13"/>
  <c r="X125" i="13"/>
  <c r="W125" i="13"/>
  <c r="V125" i="13"/>
  <c r="U125" i="13"/>
  <c r="T125" i="13"/>
  <c r="R125" i="13"/>
  <c r="S125" i="13" s="1"/>
  <c r="Q125" i="13"/>
  <c r="O125" i="13"/>
  <c r="N125" i="13"/>
  <c r="E125" i="13" s="1"/>
  <c r="M125" i="13"/>
  <c r="L125" i="13"/>
  <c r="K125" i="13"/>
  <c r="J125" i="13"/>
  <c r="I125" i="13"/>
  <c r="H125" i="13"/>
  <c r="F125" i="13"/>
  <c r="F124" i="13"/>
  <c r="G124" i="13" s="1"/>
  <c r="E124" i="13"/>
  <c r="F123" i="13"/>
  <c r="E123" i="13"/>
  <c r="AQ122" i="13"/>
  <c r="AP122" i="13"/>
  <c r="AO122" i="13"/>
  <c r="AM122" i="13"/>
  <c r="AN122" i="13" s="1"/>
  <c r="AL122" i="13"/>
  <c r="AJ122" i="13"/>
  <c r="AK122" i="13" s="1"/>
  <c r="AI122" i="13"/>
  <c r="AG122" i="13"/>
  <c r="AH122" i="13" s="1"/>
  <c r="AF122" i="13"/>
  <c r="AE122" i="13"/>
  <c r="AD122" i="13"/>
  <c r="AC122" i="13"/>
  <c r="AA122" i="13"/>
  <c r="AB122" i="13" s="1"/>
  <c r="Z122" i="13"/>
  <c r="X122" i="13"/>
  <c r="Y122" i="13" s="1"/>
  <c r="W122" i="13"/>
  <c r="U122" i="13"/>
  <c r="V122" i="13" s="1"/>
  <c r="T122" i="13"/>
  <c r="S122" i="13"/>
  <c r="R122" i="13"/>
  <c r="Q122" i="13"/>
  <c r="O122" i="13"/>
  <c r="F122" i="13" s="1"/>
  <c r="N122" i="13"/>
  <c r="L122" i="13"/>
  <c r="M122" i="13" s="1"/>
  <c r="K122" i="13"/>
  <c r="I122" i="13"/>
  <c r="H122" i="13"/>
  <c r="J122" i="13" s="1"/>
  <c r="F121" i="13"/>
  <c r="G121" i="13" s="1"/>
  <c r="E121" i="13"/>
  <c r="F120" i="13"/>
  <c r="E120" i="13"/>
  <c r="AP119" i="13"/>
  <c r="AO119" i="13"/>
  <c r="AQ119" i="13" s="1"/>
  <c r="AN119" i="13"/>
  <c r="AM119" i="13"/>
  <c r="AL119" i="13"/>
  <c r="AJ119" i="13"/>
  <c r="AK119" i="13" s="1"/>
  <c r="AI119" i="13"/>
  <c r="AG119" i="13"/>
  <c r="AH119" i="13" s="1"/>
  <c r="AF119" i="13"/>
  <c r="AE119" i="13"/>
  <c r="AD119" i="13"/>
  <c r="AC119" i="13"/>
  <c r="AB119" i="13"/>
  <c r="AA119" i="13"/>
  <c r="Z119" i="13"/>
  <c r="X119" i="13"/>
  <c r="Y119" i="13" s="1"/>
  <c r="W119" i="13"/>
  <c r="U119" i="13"/>
  <c r="V119" i="13" s="1"/>
  <c r="T119" i="13"/>
  <c r="S119" i="13"/>
  <c r="R119" i="13"/>
  <c r="Q119" i="13"/>
  <c r="P119" i="13"/>
  <c r="O119" i="13"/>
  <c r="N119" i="13"/>
  <c r="L119" i="13"/>
  <c r="M119" i="13" s="1"/>
  <c r="K119" i="13"/>
  <c r="I119" i="13"/>
  <c r="J119" i="13" s="1"/>
  <c r="H119" i="13"/>
  <c r="E119" i="13" s="1"/>
  <c r="F118" i="13"/>
  <c r="E118" i="13"/>
  <c r="G118" i="13" s="1"/>
  <c r="F117" i="13"/>
  <c r="E117" i="13"/>
  <c r="AP116" i="13"/>
  <c r="AO116" i="13"/>
  <c r="AQ116" i="13" s="1"/>
  <c r="AN116" i="13"/>
  <c r="AM116" i="13"/>
  <c r="AL116" i="13"/>
  <c r="AK116" i="13"/>
  <c r="AJ116" i="13"/>
  <c r="AI116" i="13"/>
  <c r="AG116" i="13"/>
  <c r="AH116" i="13" s="1"/>
  <c r="AF116" i="13"/>
  <c r="AD116" i="13"/>
  <c r="AC116" i="13"/>
  <c r="AE116" i="13" s="1"/>
  <c r="AB116" i="13"/>
  <c r="AA116" i="13"/>
  <c r="Z116" i="13"/>
  <c r="Y116" i="13"/>
  <c r="X116" i="13"/>
  <c r="W116" i="13"/>
  <c r="U116" i="13"/>
  <c r="V116" i="13" s="1"/>
  <c r="T116" i="13"/>
  <c r="R116" i="13"/>
  <c r="Q116" i="13"/>
  <c r="S116" i="13" s="1"/>
  <c r="O116" i="13"/>
  <c r="N116" i="13"/>
  <c r="P116" i="13" s="1"/>
  <c r="M116" i="13"/>
  <c r="L116" i="13"/>
  <c r="K116" i="13"/>
  <c r="I116" i="13"/>
  <c r="J116" i="13" s="1"/>
  <c r="H116" i="13"/>
  <c r="F108" i="13"/>
  <c r="E108" i="13"/>
  <c r="G108" i="13" s="1"/>
  <c r="G107" i="13"/>
  <c r="F107" i="13"/>
  <c r="E107" i="13"/>
  <c r="AP106" i="13"/>
  <c r="AQ106" i="13" s="1"/>
  <c r="AO106" i="13"/>
  <c r="AM106" i="13"/>
  <c r="AL106" i="13"/>
  <c r="AN106" i="13" s="1"/>
  <c r="AK106" i="13"/>
  <c r="AJ106" i="13"/>
  <c r="AI106" i="13"/>
  <c r="AG106" i="13"/>
  <c r="AF106" i="13"/>
  <c r="AH106" i="13" s="1"/>
  <c r="AD106" i="13"/>
  <c r="AE106" i="13" s="1"/>
  <c r="AC106" i="13"/>
  <c r="AA106" i="13"/>
  <c r="Z106" i="13"/>
  <c r="AB106" i="13" s="1"/>
  <c r="Y106" i="13"/>
  <c r="X106" i="13"/>
  <c r="W106" i="13"/>
  <c r="V106" i="13"/>
  <c r="U106" i="13"/>
  <c r="T106" i="13"/>
  <c r="R106" i="13"/>
  <c r="S106" i="13" s="1"/>
  <c r="Q106" i="13"/>
  <c r="O106" i="13"/>
  <c r="N106" i="13"/>
  <c r="M106" i="13"/>
  <c r="L106" i="13"/>
  <c r="K106" i="13"/>
  <c r="J106" i="13"/>
  <c r="I106" i="13"/>
  <c r="H106" i="13"/>
  <c r="F106" i="13"/>
  <c r="F105" i="13"/>
  <c r="G105" i="13" s="1"/>
  <c r="E105" i="13"/>
  <c r="F104" i="13"/>
  <c r="E104" i="13"/>
  <c r="AQ103" i="13"/>
  <c r="AP103" i="13"/>
  <c r="AO103" i="13"/>
  <c r="AM103" i="13"/>
  <c r="AN103" i="13" s="1"/>
  <c r="AL103" i="13"/>
  <c r="AJ103" i="13"/>
  <c r="AI103" i="13"/>
  <c r="AG103" i="13"/>
  <c r="AH103" i="13" s="1"/>
  <c r="AF103" i="13"/>
  <c r="AE103" i="13"/>
  <c r="AD103" i="13"/>
  <c r="AC103" i="13"/>
  <c r="AA103" i="13"/>
  <c r="AB103" i="13" s="1"/>
  <c r="Z103" i="13"/>
  <c r="X103" i="13"/>
  <c r="W103" i="13"/>
  <c r="Y103" i="13" s="1"/>
  <c r="U103" i="13"/>
  <c r="V103" i="13" s="1"/>
  <c r="T103" i="13"/>
  <c r="S103" i="13"/>
  <c r="R103" i="13"/>
  <c r="Q103" i="13"/>
  <c r="O103" i="13"/>
  <c r="F103" i="13" s="1"/>
  <c r="N103" i="13"/>
  <c r="L103" i="13"/>
  <c r="K103" i="13"/>
  <c r="M103" i="13" s="1"/>
  <c r="I103" i="13"/>
  <c r="J103" i="13" s="1"/>
  <c r="H103" i="13"/>
  <c r="F102" i="13"/>
  <c r="G102" i="13" s="1"/>
  <c r="E102" i="13"/>
  <c r="F101" i="13"/>
  <c r="E101" i="13"/>
  <c r="AQ100" i="13"/>
  <c r="AP100" i="13"/>
  <c r="AO100" i="13"/>
  <c r="AN100" i="13"/>
  <c r="AM100" i="13"/>
  <c r="AL100" i="13"/>
  <c r="AJ100" i="13"/>
  <c r="AI100" i="13"/>
  <c r="AG100" i="13"/>
  <c r="AF100" i="13"/>
  <c r="AH100" i="13" s="1"/>
  <c r="AE100" i="13"/>
  <c r="AD100" i="13"/>
  <c r="AC100" i="13"/>
  <c r="AB100" i="13"/>
  <c r="AA100" i="13"/>
  <c r="Z100" i="13"/>
  <c r="X100" i="13"/>
  <c r="Y100" i="13" s="1"/>
  <c r="W100" i="13"/>
  <c r="U100" i="13"/>
  <c r="T100" i="13"/>
  <c r="V100" i="13" s="1"/>
  <c r="S100" i="13"/>
  <c r="R100" i="13"/>
  <c r="Q100" i="13"/>
  <c r="P100" i="13"/>
  <c r="O100" i="13"/>
  <c r="N100" i="13"/>
  <c r="L100" i="13"/>
  <c r="F100" i="13" s="1"/>
  <c r="K100" i="13"/>
  <c r="I100" i="13"/>
  <c r="H100" i="13"/>
  <c r="J100" i="13" s="1"/>
  <c r="F99" i="13"/>
  <c r="G99" i="13" s="1"/>
  <c r="E99" i="13"/>
  <c r="F98" i="13"/>
  <c r="E98" i="13"/>
  <c r="AP97" i="13"/>
  <c r="AO97" i="13"/>
  <c r="AQ97" i="13" s="1"/>
  <c r="AN97" i="13"/>
  <c r="AM97" i="13"/>
  <c r="AL97" i="13"/>
  <c r="AK97" i="13"/>
  <c r="AJ97" i="13"/>
  <c r="AI97" i="13"/>
  <c r="AG97" i="13"/>
  <c r="AH97" i="13" s="1"/>
  <c r="AF97" i="13"/>
  <c r="AD97" i="13"/>
  <c r="AC97" i="13"/>
  <c r="AE97" i="13" s="1"/>
  <c r="AB97" i="13"/>
  <c r="AA97" i="13"/>
  <c r="Z97" i="13"/>
  <c r="Y97" i="13"/>
  <c r="X97" i="13"/>
  <c r="W97" i="13"/>
  <c r="U97" i="13"/>
  <c r="V97" i="13" s="1"/>
  <c r="T97" i="13"/>
  <c r="R97" i="13"/>
  <c r="Q97" i="13"/>
  <c r="S97" i="13" s="1"/>
  <c r="O97" i="13"/>
  <c r="N97" i="13"/>
  <c r="P97" i="13" s="1"/>
  <c r="L97" i="13"/>
  <c r="M97" i="13" s="1"/>
  <c r="K97" i="13"/>
  <c r="I97" i="13"/>
  <c r="J97" i="13" s="1"/>
  <c r="H97" i="13"/>
  <c r="F93" i="13"/>
  <c r="G93" i="13" s="1"/>
  <c r="E93" i="13"/>
  <c r="F92" i="13"/>
  <c r="E92" i="13"/>
  <c r="G92" i="13" s="1"/>
  <c r="AP91" i="13"/>
  <c r="AO91" i="13"/>
  <c r="AM91" i="13"/>
  <c r="AL91" i="13"/>
  <c r="AN91" i="13" s="1"/>
  <c r="AK91" i="13"/>
  <c r="AJ91" i="13"/>
  <c r="AI91" i="13"/>
  <c r="AH91" i="13"/>
  <c r="AG91" i="13"/>
  <c r="AF91" i="13"/>
  <c r="AD91" i="13"/>
  <c r="AE91" i="13" s="1"/>
  <c r="AC91" i="13"/>
  <c r="AA91" i="13"/>
  <c r="Z91" i="13"/>
  <c r="AB91" i="13" s="1"/>
  <c r="Y91" i="13"/>
  <c r="X91" i="13"/>
  <c r="W91" i="13"/>
  <c r="V91" i="13"/>
  <c r="U91" i="13"/>
  <c r="T91" i="13"/>
  <c r="R91" i="13"/>
  <c r="S91" i="13" s="1"/>
  <c r="Q91" i="13"/>
  <c r="O91" i="13"/>
  <c r="P91" i="13" s="1"/>
  <c r="N91" i="13"/>
  <c r="L91" i="13"/>
  <c r="K91" i="13"/>
  <c r="M91" i="13" s="1"/>
  <c r="J91" i="13"/>
  <c r="I91" i="13"/>
  <c r="H91" i="13"/>
  <c r="F91" i="13"/>
  <c r="F90" i="13"/>
  <c r="E90" i="13"/>
  <c r="F89" i="13"/>
  <c r="E89" i="13"/>
  <c r="AP88" i="13"/>
  <c r="AO88" i="13"/>
  <c r="AQ88" i="13" s="1"/>
  <c r="AM88" i="13"/>
  <c r="AN88" i="13" s="1"/>
  <c r="AL88" i="13"/>
  <c r="AJ88" i="13"/>
  <c r="AK88" i="13" s="1"/>
  <c r="AI88" i="13"/>
  <c r="AG88" i="13"/>
  <c r="AH88" i="13" s="1"/>
  <c r="AF88" i="13"/>
  <c r="AE88" i="13"/>
  <c r="AD88" i="13"/>
  <c r="AC88" i="13"/>
  <c r="AA88" i="13"/>
  <c r="AB88" i="13" s="1"/>
  <c r="Z88" i="13"/>
  <c r="X88" i="13"/>
  <c r="Y88" i="13" s="1"/>
  <c r="W88" i="13"/>
  <c r="U88" i="13"/>
  <c r="V88" i="13" s="1"/>
  <c r="T88" i="13"/>
  <c r="S88" i="13"/>
  <c r="R88" i="13"/>
  <c r="Q88" i="13"/>
  <c r="O88" i="13"/>
  <c r="P88" i="13" s="1"/>
  <c r="N88" i="13"/>
  <c r="L88" i="13"/>
  <c r="M88" i="13" s="1"/>
  <c r="K88" i="13"/>
  <c r="I88" i="13"/>
  <c r="J88" i="13" s="1"/>
  <c r="H88" i="13"/>
  <c r="E88" i="13" s="1"/>
  <c r="F80" i="13"/>
  <c r="E80" i="13"/>
  <c r="E77" i="13" s="1"/>
  <c r="F79" i="13"/>
  <c r="F76" i="13" s="1"/>
  <c r="E79" i="13"/>
  <c r="E76" i="13" s="1"/>
  <c r="AP78" i="13"/>
  <c r="AO78" i="13"/>
  <c r="AQ78" i="13" s="1"/>
  <c r="AN78" i="13"/>
  <c r="AM78" i="13"/>
  <c r="AL78" i="13"/>
  <c r="AJ78" i="13"/>
  <c r="AI78" i="13"/>
  <c r="AG78" i="13"/>
  <c r="AF78" i="13"/>
  <c r="AD78" i="13"/>
  <c r="AC78" i="13"/>
  <c r="AE78" i="13" s="1"/>
  <c r="AB78" i="13"/>
  <c r="AA78" i="13"/>
  <c r="Z78" i="13"/>
  <c r="X78" i="13"/>
  <c r="Y78" i="13" s="1"/>
  <c r="W78" i="13"/>
  <c r="U78" i="13"/>
  <c r="V78" i="13" s="1"/>
  <c r="T78" i="13"/>
  <c r="S78" i="13"/>
  <c r="R78" i="13"/>
  <c r="Q78" i="13"/>
  <c r="P78" i="13"/>
  <c r="O78" i="13"/>
  <c r="N78" i="13"/>
  <c r="L78" i="13"/>
  <c r="M78" i="13" s="1"/>
  <c r="K78" i="13"/>
  <c r="I78" i="13"/>
  <c r="J78" i="13" s="1"/>
  <c r="H78" i="13"/>
  <c r="AK23" i="13"/>
  <c r="F74" i="13"/>
  <c r="G74" i="13" s="1"/>
  <c r="E74" i="13"/>
  <c r="F73" i="13"/>
  <c r="E73" i="13"/>
  <c r="G73" i="13" s="1"/>
  <c r="AP72" i="13"/>
  <c r="AQ72" i="13" s="1"/>
  <c r="AO72" i="13"/>
  <c r="AM72" i="13"/>
  <c r="AL72" i="13"/>
  <c r="AN72" i="13" s="1"/>
  <c r="AJ72" i="13"/>
  <c r="AI72" i="13"/>
  <c r="AG72" i="13"/>
  <c r="AF72" i="13"/>
  <c r="AH72" i="13" s="1"/>
  <c r="AD72" i="13"/>
  <c r="AE72" i="13" s="1"/>
  <c r="AC72" i="13"/>
  <c r="AA72" i="13"/>
  <c r="Z72" i="13"/>
  <c r="AB72" i="13" s="1"/>
  <c r="X72" i="13"/>
  <c r="Y72" i="13" s="1"/>
  <c r="W72" i="13"/>
  <c r="V72" i="13"/>
  <c r="U72" i="13"/>
  <c r="T72" i="13"/>
  <c r="R72" i="13"/>
  <c r="S72" i="13" s="1"/>
  <c r="Q72" i="13"/>
  <c r="O72" i="13"/>
  <c r="N72" i="13"/>
  <c r="P72" i="13" s="1"/>
  <c r="L72" i="13"/>
  <c r="M72" i="13" s="1"/>
  <c r="K72" i="13"/>
  <c r="J72" i="13"/>
  <c r="I72" i="13"/>
  <c r="H72" i="13"/>
  <c r="F72" i="13"/>
  <c r="F71" i="13"/>
  <c r="E71" i="13"/>
  <c r="F70" i="13"/>
  <c r="E70" i="13"/>
  <c r="AP69" i="13"/>
  <c r="AO69" i="13"/>
  <c r="AQ69" i="13" s="1"/>
  <c r="AM69" i="13"/>
  <c r="AN69" i="13" s="1"/>
  <c r="AL69" i="13"/>
  <c r="AJ69" i="13"/>
  <c r="AI69" i="13"/>
  <c r="AK69" i="13" s="1"/>
  <c r="AG69" i="13"/>
  <c r="AF69" i="13"/>
  <c r="AE69" i="13"/>
  <c r="AD69" i="13"/>
  <c r="AC69" i="13"/>
  <c r="AA69" i="13"/>
  <c r="AB69" i="13" s="1"/>
  <c r="Z69" i="13"/>
  <c r="X69" i="13"/>
  <c r="W69" i="13"/>
  <c r="Y69" i="13" s="1"/>
  <c r="U69" i="13"/>
  <c r="V69" i="13" s="1"/>
  <c r="T69" i="13"/>
  <c r="S69" i="13"/>
  <c r="R69" i="13"/>
  <c r="Q69" i="13"/>
  <c r="O69" i="13"/>
  <c r="P69" i="13" s="1"/>
  <c r="N69" i="13"/>
  <c r="L69" i="13"/>
  <c r="K69" i="13"/>
  <c r="M69" i="13" s="1"/>
  <c r="I69" i="13"/>
  <c r="J69" i="13" s="1"/>
  <c r="H69" i="13"/>
  <c r="F68" i="13"/>
  <c r="E68" i="13"/>
  <c r="F67" i="13"/>
  <c r="E67" i="13"/>
  <c r="AP66" i="13"/>
  <c r="AQ66" i="13" s="1"/>
  <c r="AO66" i="13"/>
  <c r="AN66" i="13"/>
  <c r="AM66" i="13"/>
  <c r="AL66" i="13"/>
  <c r="AJ66" i="13"/>
  <c r="AI66" i="13"/>
  <c r="AG66" i="13"/>
  <c r="AF66" i="13"/>
  <c r="AH66" i="13" s="1"/>
  <c r="AD66" i="13"/>
  <c r="AE66" i="13" s="1"/>
  <c r="AC66" i="13"/>
  <c r="AB66" i="13"/>
  <c r="AA66" i="13"/>
  <c r="Z66" i="13"/>
  <c r="X66" i="13"/>
  <c r="Y66" i="13" s="1"/>
  <c r="W66" i="13"/>
  <c r="U66" i="13"/>
  <c r="T66" i="13"/>
  <c r="V66" i="13" s="1"/>
  <c r="R66" i="13"/>
  <c r="S66" i="13" s="1"/>
  <c r="Q66" i="13"/>
  <c r="P66" i="13"/>
  <c r="O66" i="13"/>
  <c r="N66" i="13"/>
  <c r="L66" i="13"/>
  <c r="F66" i="13" s="1"/>
  <c r="K66" i="13"/>
  <c r="I66" i="13"/>
  <c r="H66" i="13"/>
  <c r="J66" i="13" s="1"/>
  <c r="F65" i="13"/>
  <c r="E65" i="13"/>
  <c r="G65" i="13" s="1"/>
  <c r="F64" i="13"/>
  <c r="E64" i="13"/>
  <c r="AP63" i="13"/>
  <c r="AO63" i="13"/>
  <c r="AQ63" i="13" s="1"/>
  <c r="AM63" i="13"/>
  <c r="AN63" i="13" s="1"/>
  <c r="AL63" i="13"/>
  <c r="AK63" i="13"/>
  <c r="AJ63" i="13"/>
  <c r="AI63" i="13"/>
  <c r="AG63" i="13"/>
  <c r="AF63" i="13"/>
  <c r="E63" i="13" s="1"/>
  <c r="AD63" i="13"/>
  <c r="AC63" i="13"/>
  <c r="AE63" i="13" s="1"/>
  <c r="AA63" i="13"/>
  <c r="AB63" i="13" s="1"/>
  <c r="Z63" i="13"/>
  <c r="Y63" i="13"/>
  <c r="X63" i="13"/>
  <c r="W63" i="13"/>
  <c r="U63" i="13"/>
  <c r="V63" i="13" s="1"/>
  <c r="T63" i="13"/>
  <c r="R63" i="13"/>
  <c r="Q63" i="13"/>
  <c r="S63" i="13" s="1"/>
  <c r="O63" i="13"/>
  <c r="P63" i="13" s="1"/>
  <c r="N63" i="13"/>
  <c r="M63" i="13"/>
  <c r="L63" i="13"/>
  <c r="K63" i="13"/>
  <c r="I63" i="13"/>
  <c r="J63" i="13" s="1"/>
  <c r="H63" i="13"/>
  <c r="F62" i="13"/>
  <c r="E62" i="13"/>
  <c r="F61" i="13"/>
  <c r="E61" i="13"/>
  <c r="AP60" i="13"/>
  <c r="AQ60" i="13" s="1"/>
  <c r="AO60" i="13"/>
  <c r="AM60" i="13"/>
  <c r="AL60" i="13"/>
  <c r="AN60" i="13" s="1"/>
  <c r="AJ60" i="13"/>
  <c r="AI60" i="13"/>
  <c r="AG60" i="13"/>
  <c r="AF60" i="13"/>
  <c r="AH60" i="13" s="1"/>
  <c r="AD60" i="13"/>
  <c r="AE60" i="13" s="1"/>
  <c r="AC60" i="13"/>
  <c r="AA60" i="13"/>
  <c r="Z60" i="13"/>
  <c r="AB60" i="13" s="1"/>
  <c r="X60" i="13"/>
  <c r="Y60" i="13" s="1"/>
  <c r="W60" i="13"/>
  <c r="V60" i="13"/>
  <c r="U60" i="13"/>
  <c r="T60" i="13"/>
  <c r="R60" i="13"/>
  <c r="S60" i="13" s="1"/>
  <c r="Q60" i="13"/>
  <c r="O60" i="13"/>
  <c r="N60" i="13"/>
  <c r="P60" i="13" s="1"/>
  <c r="L60" i="13"/>
  <c r="M60" i="13" s="1"/>
  <c r="K60" i="13"/>
  <c r="J60" i="13"/>
  <c r="I60" i="13"/>
  <c r="H60" i="13"/>
  <c r="F60" i="13"/>
  <c r="F59" i="13"/>
  <c r="G59" i="13" s="1"/>
  <c r="E59" i="13"/>
  <c r="F58" i="13"/>
  <c r="E58" i="13"/>
  <c r="AP57" i="13"/>
  <c r="AO57" i="13"/>
  <c r="AQ57" i="13" s="1"/>
  <c r="AM57" i="13"/>
  <c r="AL57" i="13"/>
  <c r="AJ57" i="13"/>
  <c r="AK57" i="13" s="1"/>
  <c r="AI57" i="13"/>
  <c r="AG57" i="13"/>
  <c r="AD57" i="13"/>
  <c r="AC57" i="13"/>
  <c r="AE57" i="13" s="1"/>
  <c r="AA57" i="13"/>
  <c r="AB57" i="13" s="1"/>
  <c r="Z57" i="13"/>
  <c r="X57" i="13"/>
  <c r="W57" i="13"/>
  <c r="Y57" i="13" s="1"/>
  <c r="U57" i="13"/>
  <c r="V57" i="13" s="1"/>
  <c r="T57" i="13"/>
  <c r="S57" i="13"/>
  <c r="R57" i="13"/>
  <c r="Q57" i="13"/>
  <c r="O57" i="13"/>
  <c r="P57" i="13" s="1"/>
  <c r="N57" i="13"/>
  <c r="L57" i="13"/>
  <c r="K57" i="13"/>
  <c r="M57" i="13" s="1"/>
  <c r="I57" i="13"/>
  <c r="J57" i="13" s="1"/>
  <c r="H57" i="13"/>
  <c r="F56" i="13"/>
  <c r="E56" i="13"/>
  <c r="F55" i="13"/>
  <c r="E55" i="13"/>
  <c r="AP54" i="13"/>
  <c r="AQ54" i="13" s="1"/>
  <c r="AO54" i="13"/>
  <c r="AN54" i="13"/>
  <c r="AM54" i="13"/>
  <c r="AL54" i="13"/>
  <c r="AJ54" i="13"/>
  <c r="AK54" i="13" s="1"/>
  <c r="AI54" i="13"/>
  <c r="AG54" i="13"/>
  <c r="AF54" i="13"/>
  <c r="AD54" i="13"/>
  <c r="AC54" i="13"/>
  <c r="AB54" i="13"/>
  <c r="AA54" i="13"/>
  <c r="Z54" i="13"/>
  <c r="X54" i="13"/>
  <c r="Y54" i="13" s="1"/>
  <c r="W54" i="13"/>
  <c r="U54" i="13"/>
  <c r="V54" i="13" s="1"/>
  <c r="T54" i="13"/>
  <c r="R54" i="13"/>
  <c r="S54" i="13" s="1"/>
  <c r="Q54" i="13"/>
  <c r="P54" i="13"/>
  <c r="O54" i="13"/>
  <c r="N54" i="13"/>
  <c r="L54" i="13"/>
  <c r="M54" i="13" s="1"/>
  <c r="K54" i="13"/>
  <c r="I54" i="13"/>
  <c r="J54" i="13" s="1"/>
  <c r="H54" i="13"/>
  <c r="F53" i="13"/>
  <c r="E53" i="13"/>
  <c r="G53" i="13" s="1"/>
  <c r="F52" i="13"/>
  <c r="E52" i="13"/>
  <c r="AP51" i="13"/>
  <c r="AO51" i="13"/>
  <c r="AQ51" i="13" s="1"/>
  <c r="AN51" i="13"/>
  <c r="AM51" i="13"/>
  <c r="AL51" i="13"/>
  <c r="AJ51" i="13"/>
  <c r="AK51" i="13"/>
  <c r="AG51" i="13"/>
  <c r="AD51" i="13"/>
  <c r="AC51" i="13"/>
  <c r="AE51" i="13" s="1"/>
  <c r="AB51" i="13"/>
  <c r="AA51" i="13"/>
  <c r="Z51" i="13"/>
  <c r="Y51" i="13"/>
  <c r="X51" i="13"/>
  <c r="W51" i="13"/>
  <c r="U51" i="13"/>
  <c r="V51" i="13" s="1"/>
  <c r="T51" i="13"/>
  <c r="R51" i="13"/>
  <c r="Q51" i="13"/>
  <c r="S51" i="13" s="1"/>
  <c r="P51" i="13"/>
  <c r="O51" i="13"/>
  <c r="N51" i="13"/>
  <c r="M51" i="13"/>
  <c r="L51" i="13"/>
  <c r="K51" i="13"/>
  <c r="I51" i="13"/>
  <c r="J51" i="13" s="1"/>
  <c r="H51" i="13"/>
  <c r="F50" i="13"/>
  <c r="G50" i="13" s="1"/>
  <c r="E50" i="13"/>
  <c r="F49" i="13"/>
  <c r="E49" i="13"/>
  <c r="AP48" i="13"/>
  <c r="AQ48" i="13" s="1"/>
  <c r="AO48" i="13"/>
  <c r="AM48" i="13"/>
  <c r="AL48" i="13"/>
  <c r="AN48" i="13" s="1"/>
  <c r="AJ48" i="13"/>
  <c r="AI48" i="13"/>
  <c r="AK48" i="13" s="1"/>
  <c r="AH48" i="13"/>
  <c r="AG48" i="13"/>
  <c r="AF48" i="13"/>
  <c r="AD48" i="13"/>
  <c r="AE48" i="13" s="1"/>
  <c r="AC48" i="13"/>
  <c r="AA48" i="13"/>
  <c r="Z48" i="13"/>
  <c r="AB48" i="13" s="1"/>
  <c r="Y48" i="13"/>
  <c r="X48" i="13"/>
  <c r="W48" i="13"/>
  <c r="V48" i="13"/>
  <c r="U48" i="13"/>
  <c r="T48" i="13"/>
  <c r="R48" i="13"/>
  <c r="S48" i="13" s="1"/>
  <c r="Q48" i="13"/>
  <c r="O48" i="13"/>
  <c r="N48" i="13"/>
  <c r="M48" i="13"/>
  <c r="L48" i="13"/>
  <c r="K48" i="13"/>
  <c r="J48" i="13"/>
  <c r="I48" i="13"/>
  <c r="H48" i="13"/>
  <c r="F48" i="13"/>
  <c r="F47" i="13"/>
  <c r="G47" i="13" s="1"/>
  <c r="E47" i="13"/>
  <c r="F46" i="13"/>
  <c r="E46" i="13"/>
  <c r="G46" i="13" s="1"/>
  <c r="AQ45" i="13"/>
  <c r="AP45" i="13"/>
  <c r="AO45" i="13"/>
  <c r="AM45" i="13"/>
  <c r="AN45" i="13" s="1"/>
  <c r="AL45" i="13"/>
  <c r="AJ45" i="13"/>
  <c r="AK45" i="13" s="1"/>
  <c r="AI45" i="13"/>
  <c r="AH45" i="13"/>
  <c r="AG45" i="13"/>
  <c r="AF45" i="13"/>
  <c r="AE45" i="13"/>
  <c r="AD45" i="13"/>
  <c r="AC45" i="13"/>
  <c r="AA45" i="13"/>
  <c r="AB45" i="13" s="1"/>
  <c r="Z45" i="13"/>
  <c r="X45" i="13"/>
  <c r="Y45" i="13" s="1"/>
  <c r="W45" i="13"/>
  <c r="V45" i="13"/>
  <c r="U45" i="13"/>
  <c r="T45" i="13"/>
  <c r="S45" i="13"/>
  <c r="R45" i="13"/>
  <c r="Q45" i="13"/>
  <c r="O45" i="13"/>
  <c r="F45" i="13" s="1"/>
  <c r="N45" i="13"/>
  <c r="L45" i="13"/>
  <c r="M45" i="13" s="1"/>
  <c r="K45" i="13"/>
  <c r="J45" i="13"/>
  <c r="I45" i="13"/>
  <c r="H45" i="13"/>
  <c r="F44" i="13"/>
  <c r="E44" i="13"/>
  <c r="F43" i="13"/>
  <c r="E43" i="13"/>
  <c r="AQ42" i="13"/>
  <c r="AP42" i="13"/>
  <c r="AO42" i="13"/>
  <c r="AN42" i="13"/>
  <c r="AM42" i="13"/>
  <c r="AL42" i="13"/>
  <c r="AJ42" i="13"/>
  <c r="AI42" i="13"/>
  <c r="AG42" i="13"/>
  <c r="AF42" i="13"/>
  <c r="AE42" i="13"/>
  <c r="AD42" i="13"/>
  <c r="AC42" i="13"/>
  <c r="AB42" i="13"/>
  <c r="AA42" i="13"/>
  <c r="Z42" i="13"/>
  <c r="X42" i="13"/>
  <c r="Y42" i="13" s="1"/>
  <c r="W42" i="13"/>
  <c r="U42" i="13"/>
  <c r="V42" i="13" s="1"/>
  <c r="T42" i="13"/>
  <c r="S42" i="13"/>
  <c r="R42" i="13"/>
  <c r="Q42" i="13"/>
  <c r="P42" i="13"/>
  <c r="O42" i="13"/>
  <c r="N42" i="13"/>
  <c r="L42" i="13"/>
  <c r="M42" i="13" s="1"/>
  <c r="K42" i="13"/>
  <c r="I42" i="13"/>
  <c r="J42" i="13" s="1"/>
  <c r="H42" i="13"/>
  <c r="E42" i="13" s="1"/>
  <c r="F41" i="13"/>
  <c r="E41" i="13"/>
  <c r="G41" i="13" s="1"/>
  <c r="F40" i="13"/>
  <c r="E40" i="13"/>
  <c r="AP39" i="13"/>
  <c r="AQ39" i="13" s="1"/>
  <c r="AO39" i="13"/>
  <c r="AN39" i="13"/>
  <c r="AM39" i="13"/>
  <c r="AL39" i="13"/>
  <c r="AJ39" i="13"/>
  <c r="AI39" i="13"/>
  <c r="AK39" i="13" s="1"/>
  <c r="AG39" i="13"/>
  <c r="AF39" i="13"/>
  <c r="AD39" i="13"/>
  <c r="AE39" i="13" s="1"/>
  <c r="AC39" i="13"/>
  <c r="AB39" i="13"/>
  <c r="AA39" i="13"/>
  <c r="Z39" i="13"/>
  <c r="Y39" i="13"/>
  <c r="X39" i="13"/>
  <c r="W39" i="13"/>
  <c r="U39" i="13"/>
  <c r="V39" i="13" s="1"/>
  <c r="T39" i="13"/>
  <c r="R39" i="13"/>
  <c r="S39" i="13" s="1"/>
  <c r="Q39" i="13"/>
  <c r="P39" i="13"/>
  <c r="O39" i="13"/>
  <c r="N39" i="13"/>
  <c r="M39" i="13"/>
  <c r="L39" i="13"/>
  <c r="K39" i="13"/>
  <c r="I39" i="13"/>
  <c r="J39" i="13" s="1"/>
  <c r="H39" i="13"/>
  <c r="G38" i="13"/>
  <c r="F38" i="13"/>
  <c r="E38" i="13"/>
  <c r="F37" i="13"/>
  <c r="E37" i="13"/>
  <c r="G37" i="13" s="1"/>
  <c r="AP36" i="13"/>
  <c r="AO36" i="13"/>
  <c r="AM36" i="13"/>
  <c r="AN36" i="13" s="1"/>
  <c r="AL36" i="13"/>
  <c r="AK36" i="13"/>
  <c r="AJ36" i="13"/>
  <c r="AI36" i="13"/>
  <c r="AH36" i="13"/>
  <c r="AG36" i="13"/>
  <c r="AF36" i="13"/>
  <c r="AD36" i="13"/>
  <c r="AE36" i="13" s="1"/>
  <c r="AC36" i="13"/>
  <c r="AA36" i="13"/>
  <c r="AB36" i="13" s="1"/>
  <c r="Z36" i="13"/>
  <c r="Y36" i="13"/>
  <c r="X36" i="13"/>
  <c r="W36" i="13"/>
  <c r="V36" i="13"/>
  <c r="U36" i="13"/>
  <c r="T36" i="13"/>
  <c r="R36" i="13"/>
  <c r="S36" i="13" s="1"/>
  <c r="Q36" i="13"/>
  <c r="O36" i="13"/>
  <c r="P36" i="13" s="1"/>
  <c r="N36" i="13"/>
  <c r="E36" i="13" s="1"/>
  <c r="M36" i="13"/>
  <c r="L36" i="13"/>
  <c r="K36" i="13"/>
  <c r="J36" i="13"/>
  <c r="I36" i="13"/>
  <c r="H36" i="13"/>
  <c r="F36" i="13"/>
  <c r="F35" i="13"/>
  <c r="G35" i="13" s="1"/>
  <c r="E35" i="13"/>
  <c r="F34" i="13"/>
  <c r="G34" i="13" s="1"/>
  <c r="E34" i="13"/>
  <c r="AP33" i="13"/>
  <c r="AO33" i="13"/>
  <c r="AQ33" i="13" s="1"/>
  <c r="AM33" i="13"/>
  <c r="AN33" i="13" s="1"/>
  <c r="AL33" i="13"/>
  <c r="AJ33" i="13"/>
  <c r="AK33" i="13" s="1"/>
  <c r="AI33" i="13"/>
  <c r="AH33" i="13"/>
  <c r="AG33" i="13"/>
  <c r="AF33" i="13"/>
  <c r="AE33" i="13"/>
  <c r="AD33" i="13"/>
  <c r="AC33" i="13"/>
  <c r="AA33" i="13"/>
  <c r="AB33" i="13" s="1"/>
  <c r="Z33" i="13"/>
  <c r="X33" i="13"/>
  <c r="Y33" i="13" s="1"/>
  <c r="W33" i="13"/>
  <c r="V33" i="13"/>
  <c r="U33" i="13"/>
  <c r="T33" i="13"/>
  <c r="S33" i="13"/>
  <c r="R33" i="13"/>
  <c r="Q33" i="13"/>
  <c r="O33" i="13"/>
  <c r="F33" i="13" s="1"/>
  <c r="N33" i="13"/>
  <c r="L33" i="13"/>
  <c r="M33" i="13" s="1"/>
  <c r="K33" i="13"/>
  <c r="J33" i="13"/>
  <c r="I33" i="13"/>
  <c r="H33" i="13"/>
  <c r="E33" i="13" s="1"/>
  <c r="AP27" i="13"/>
  <c r="AO27" i="13"/>
  <c r="AM27" i="13"/>
  <c r="AL27" i="13"/>
  <c r="AJ27" i="13"/>
  <c r="AI27" i="13"/>
  <c r="E116" i="13" l="1"/>
  <c r="G117" i="13"/>
  <c r="O18" i="19"/>
  <c r="D18" i="19"/>
  <c r="F18" i="19" s="1"/>
  <c r="AN15" i="19"/>
  <c r="AP15" i="19" s="1"/>
  <c r="AP16" i="19"/>
  <c r="V15" i="19"/>
  <c r="X15" i="19" s="1"/>
  <c r="X16" i="19"/>
  <c r="AE15" i="19"/>
  <c r="AG15" i="19" s="1"/>
  <c r="AG17" i="19"/>
  <c r="O20" i="19"/>
  <c r="D20" i="19"/>
  <c r="F20" i="19" s="1"/>
  <c r="D17" i="19"/>
  <c r="F17" i="19" s="1"/>
  <c r="O17" i="19"/>
  <c r="D19" i="19"/>
  <c r="F19" i="19" s="1"/>
  <c r="O19" i="19"/>
  <c r="M15" i="19"/>
  <c r="O15" i="19" s="1"/>
  <c r="O16" i="19"/>
  <c r="D16" i="19"/>
  <c r="E162" i="13"/>
  <c r="G162" i="13" s="1"/>
  <c r="E159" i="13"/>
  <c r="AK159" i="13"/>
  <c r="AK66" i="13"/>
  <c r="AH63" i="13"/>
  <c r="AE54" i="13"/>
  <c r="AH54" i="13"/>
  <c r="G80" i="13"/>
  <c r="F77" i="13"/>
  <c r="G44" i="13"/>
  <c r="G49" i="13"/>
  <c r="G56" i="13"/>
  <c r="G62" i="13"/>
  <c r="G68" i="13"/>
  <c r="G90" i="13"/>
  <c r="G160" i="13"/>
  <c r="G104" i="13"/>
  <c r="G61" i="13"/>
  <c r="G67" i="13"/>
  <c r="G71" i="13"/>
  <c r="G126" i="13"/>
  <c r="AH39" i="13"/>
  <c r="E39" i="13"/>
  <c r="E54" i="13"/>
  <c r="AH42" i="13"/>
  <c r="G161" i="13"/>
  <c r="G159" i="13"/>
  <c r="G157" i="13"/>
  <c r="AQ162" i="13"/>
  <c r="G154" i="13"/>
  <c r="V156" i="13"/>
  <c r="E156" i="13"/>
  <c r="G156" i="13" s="1"/>
  <c r="AH153" i="13"/>
  <c r="AQ147" i="13"/>
  <c r="E147" i="13"/>
  <c r="G135" i="13"/>
  <c r="E134" i="13"/>
  <c r="E137" i="13"/>
  <c r="G137" i="13" s="1"/>
  <c r="AB137" i="13"/>
  <c r="G129" i="13"/>
  <c r="AQ125" i="13"/>
  <c r="G123" i="13"/>
  <c r="G120" i="13"/>
  <c r="E106" i="13"/>
  <c r="G106" i="13" s="1"/>
  <c r="AK103" i="13"/>
  <c r="AK100" i="13"/>
  <c r="G101" i="13"/>
  <c r="G98" i="13"/>
  <c r="E97" i="13"/>
  <c r="AQ91" i="13"/>
  <c r="G89" i="13"/>
  <c r="G79" i="13"/>
  <c r="AK78" i="13"/>
  <c r="AK72" i="13"/>
  <c r="E72" i="13"/>
  <c r="G72" i="13" s="1"/>
  <c r="AH69" i="13"/>
  <c r="G70" i="13"/>
  <c r="G64" i="13"/>
  <c r="AK60" i="13"/>
  <c r="E60" i="13"/>
  <c r="G60" i="13" s="1"/>
  <c r="AH57" i="13"/>
  <c r="AN57" i="13"/>
  <c r="G58" i="13"/>
  <c r="G55" i="13"/>
  <c r="E51" i="13"/>
  <c r="AH51" i="13"/>
  <c r="G52" i="13"/>
  <c r="E48" i="13"/>
  <c r="E45" i="13"/>
  <c r="G45" i="13"/>
  <c r="AK42" i="13"/>
  <c r="G43" i="13"/>
  <c r="G40" i="13"/>
  <c r="AQ36" i="13"/>
  <c r="G33" i="13"/>
  <c r="E78" i="13"/>
  <c r="AH78" i="13"/>
  <c r="G147" i="13"/>
  <c r="G125" i="13"/>
  <c r="F97" i="13"/>
  <c r="E100" i="13"/>
  <c r="G100" i="13" s="1"/>
  <c r="M100" i="13"/>
  <c r="P103" i="13"/>
  <c r="F116" i="13"/>
  <c r="P122" i="13"/>
  <c r="F128" i="13"/>
  <c r="G128" i="13" s="1"/>
  <c r="P137" i="13"/>
  <c r="F153" i="13"/>
  <c r="G153" i="13" s="1"/>
  <c r="M156" i="13"/>
  <c r="P159" i="13"/>
  <c r="F78" i="13"/>
  <c r="E103" i="13"/>
  <c r="G103" i="13" s="1"/>
  <c r="P106" i="13"/>
  <c r="F119" i="13"/>
  <c r="G119" i="13" s="1"/>
  <c r="E122" i="13"/>
  <c r="G122" i="13" s="1"/>
  <c r="P125" i="13"/>
  <c r="F134" i="13"/>
  <c r="P162" i="13"/>
  <c r="F88" i="13"/>
  <c r="G88" i="13" s="1"/>
  <c r="E91" i="13"/>
  <c r="G91" i="13" s="1"/>
  <c r="G48" i="13"/>
  <c r="G36" i="13"/>
  <c r="P33" i="13"/>
  <c r="F39" i="13"/>
  <c r="P45" i="13"/>
  <c r="F51" i="13"/>
  <c r="F63" i="13"/>
  <c r="G63" i="13" s="1"/>
  <c r="E66" i="13"/>
  <c r="G66" i="13" s="1"/>
  <c r="M66" i="13"/>
  <c r="F42" i="13"/>
  <c r="G42" i="13" s="1"/>
  <c r="P48" i="13"/>
  <c r="F54" i="13"/>
  <c r="E57" i="13"/>
  <c r="E69" i="13"/>
  <c r="F57" i="13"/>
  <c r="F69" i="13"/>
  <c r="G116" i="13" l="1"/>
  <c r="D15" i="19"/>
  <c r="F15" i="19" s="1"/>
  <c r="F16" i="19"/>
  <c r="G39" i="13"/>
  <c r="G134" i="13"/>
  <c r="G54" i="13"/>
  <c r="G97" i="13"/>
  <c r="G51" i="13"/>
  <c r="G78" i="13"/>
  <c r="G57" i="13"/>
  <c r="G69" i="13"/>
  <c r="AQ77" i="13" l="1"/>
  <c r="AQ76" i="13"/>
  <c r="AQ75" i="13"/>
  <c r="AN77" i="13"/>
  <c r="AN76" i="13"/>
  <c r="AN75" i="13"/>
  <c r="AK77" i="13"/>
  <c r="AK76" i="13"/>
  <c r="AK75" i="13"/>
  <c r="AH77" i="13"/>
  <c r="AH76" i="13"/>
  <c r="AH75" i="13"/>
  <c r="AE77" i="13"/>
  <c r="AE76" i="13"/>
  <c r="AE75" i="13"/>
  <c r="AB77" i="13"/>
  <c r="AB76" i="13"/>
  <c r="AB75" i="13"/>
  <c r="Y77" i="13"/>
  <c r="Y76" i="13"/>
  <c r="Y75" i="13"/>
  <c r="V77" i="13"/>
  <c r="V76" i="13"/>
  <c r="V75" i="13"/>
  <c r="S77" i="13"/>
  <c r="S76" i="13"/>
  <c r="S75" i="13"/>
  <c r="P77" i="13"/>
  <c r="P76" i="13"/>
  <c r="P75" i="13"/>
  <c r="AQ27" i="13"/>
  <c r="AN27" i="13"/>
  <c r="AK27" i="13"/>
  <c r="AP23" i="13"/>
  <c r="AO23" i="13"/>
  <c r="AM23" i="13"/>
  <c r="AL23" i="13"/>
  <c r="AJ23" i="13"/>
  <c r="AI23" i="13"/>
  <c r="AG23" i="13"/>
  <c r="AF29" i="13"/>
  <c r="AF23" i="13" s="1"/>
  <c r="AH23" i="13" s="1"/>
  <c r="AD23" i="13"/>
  <c r="AC23" i="13"/>
  <c r="U23" i="13"/>
  <c r="T23" i="13"/>
  <c r="R23" i="13"/>
  <c r="Q23" i="13"/>
  <c r="O23" i="13"/>
  <c r="N23" i="13"/>
  <c r="V23" i="13" l="1"/>
  <c r="S23" i="13"/>
  <c r="AE23" i="13"/>
  <c r="AN23" i="13"/>
  <c r="AQ23" i="13"/>
  <c r="P23" i="13"/>
  <c r="X23" i="13"/>
  <c r="Z23" i="13"/>
  <c r="AA23" i="13"/>
  <c r="W23" i="13"/>
  <c r="AB23" i="13" l="1"/>
  <c r="Y23" i="13"/>
  <c r="AQ236" i="13"/>
  <c r="AQ235" i="13"/>
  <c r="AQ234" i="13"/>
  <c r="AQ233" i="13"/>
  <c r="AQ232" i="13"/>
  <c r="AQ231" i="13"/>
  <c r="AQ224" i="13"/>
  <c r="AQ223" i="13"/>
  <c r="AQ222" i="13"/>
  <c r="AQ220" i="13"/>
  <c r="AQ219" i="13"/>
  <c r="AQ218" i="13"/>
  <c r="AQ217" i="13"/>
  <c r="AQ216" i="13"/>
  <c r="AQ215" i="13"/>
  <c r="AQ214" i="13"/>
  <c r="AQ213" i="13"/>
  <c r="AQ212" i="13"/>
  <c r="AQ210" i="13"/>
  <c r="AQ209" i="13"/>
  <c r="AQ208" i="13"/>
  <c r="AQ206" i="13"/>
  <c r="AQ204" i="13"/>
  <c r="AQ202" i="13"/>
  <c r="AQ200" i="13"/>
  <c r="AQ199" i="13"/>
  <c r="AQ198" i="13"/>
  <c r="AQ197" i="13"/>
  <c r="AQ196" i="13"/>
  <c r="AQ195" i="13"/>
  <c r="AQ194" i="13"/>
  <c r="AQ193" i="13"/>
  <c r="AQ192" i="13"/>
  <c r="AQ191" i="13"/>
  <c r="AQ190" i="13"/>
  <c r="AQ188" i="13"/>
  <c r="AQ186" i="13"/>
  <c r="AQ184" i="13"/>
  <c r="AQ182" i="13"/>
  <c r="AQ181" i="13"/>
  <c r="AQ180" i="13"/>
  <c r="AQ178" i="13"/>
  <c r="AN236" i="13"/>
  <c r="AN235" i="13"/>
  <c r="AN234" i="13"/>
  <c r="AN233" i="13"/>
  <c r="AN232" i="13"/>
  <c r="AN231" i="13"/>
  <c r="AN224" i="13"/>
  <c r="AN223" i="13"/>
  <c r="AN222" i="13"/>
  <c r="AN221" i="13"/>
  <c r="AN220" i="13"/>
  <c r="AN218" i="13"/>
  <c r="AN216" i="13"/>
  <c r="AN214" i="13"/>
  <c r="AN212" i="13"/>
  <c r="AN210" i="13"/>
  <c r="AN208" i="13"/>
  <c r="AN206" i="13"/>
  <c r="AN204" i="13"/>
  <c r="AN202" i="13"/>
  <c r="AN200" i="13"/>
  <c r="AN198" i="13"/>
  <c r="AN196" i="13"/>
  <c r="AN194" i="13"/>
  <c r="AN192" i="13"/>
  <c r="AN190" i="13"/>
  <c r="AN188" i="13"/>
  <c r="AN186" i="13"/>
  <c r="AN184" i="13"/>
  <c r="AN182" i="13"/>
  <c r="AN180" i="13"/>
  <c r="AN178" i="13"/>
  <c r="AN177" i="13"/>
  <c r="AN176" i="13"/>
  <c r="AK236" i="13"/>
  <c r="AK235" i="13"/>
  <c r="AK234" i="13"/>
  <c r="AK233" i="13"/>
  <c r="AK232" i="13"/>
  <c r="AK224" i="13"/>
  <c r="AK223" i="13"/>
  <c r="AK222" i="13"/>
  <c r="AK221" i="13"/>
  <c r="AK220" i="13"/>
  <c r="AK218" i="13"/>
  <c r="AK216" i="13"/>
  <c r="AK214" i="13"/>
  <c r="AK212" i="13"/>
  <c r="AK210" i="13"/>
  <c r="AK208" i="13"/>
  <c r="AK206" i="13"/>
  <c r="AK204" i="13"/>
  <c r="AK202" i="13"/>
  <c r="AK200" i="13"/>
  <c r="AK198" i="13"/>
  <c r="AK196" i="13"/>
  <c r="AK194" i="13"/>
  <c r="AK192" i="13"/>
  <c r="AK190" i="13"/>
  <c r="AK188" i="13"/>
  <c r="AK186" i="13"/>
  <c r="AK184" i="13"/>
  <c r="AK182" i="13"/>
  <c r="AK180" i="13"/>
  <c r="AK178" i="13"/>
  <c r="AH236" i="13"/>
  <c r="AH234" i="13"/>
  <c r="AH232" i="13"/>
  <c r="AH224" i="13"/>
  <c r="AH222" i="13"/>
  <c r="AH221" i="13"/>
  <c r="AH220" i="13"/>
  <c r="AH218" i="13"/>
  <c r="AH216" i="13"/>
  <c r="AH214" i="13"/>
  <c r="AH212" i="13"/>
  <c r="AH210" i="13"/>
  <c r="AH208" i="13"/>
  <c r="AH206" i="13"/>
  <c r="AH204" i="13"/>
  <c r="AH202" i="13"/>
  <c r="AH200" i="13"/>
  <c r="AH198" i="13"/>
  <c r="AH196" i="13"/>
  <c r="AH194" i="13"/>
  <c r="AH192" i="13"/>
  <c r="AH190" i="13"/>
  <c r="AH188" i="13"/>
  <c r="AH186" i="13"/>
  <c r="AH184" i="13"/>
  <c r="AH182" i="13"/>
  <c r="AH180" i="13"/>
  <c r="AH178" i="13"/>
  <c r="AE236" i="13"/>
  <c r="AE235" i="13"/>
  <c r="AE234" i="13"/>
  <c r="AE233" i="13"/>
  <c r="AE232" i="13"/>
  <c r="AE231" i="13"/>
  <c r="AE224" i="13"/>
  <c r="AE223" i="13"/>
  <c r="AE222" i="13"/>
  <c r="AE221" i="13"/>
  <c r="AE220" i="13"/>
  <c r="AE218" i="13"/>
  <c r="AE216" i="13"/>
  <c r="AE214" i="13"/>
  <c r="AE212" i="13"/>
  <c r="AE210" i="13"/>
  <c r="AE208" i="13"/>
  <c r="AE206" i="13"/>
  <c r="AE204" i="13"/>
  <c r="AE202" i="13"/>
  <c r="AE200" i="13"/>
  <c r="AE198" i="13"/>
  <c r="AE196" i="13"/>
  <c r="AE194" i="13"/>
  <c r="AE192" i="13"/>
  <c r="AE190" i="13"/>
  <c r="AE188" i="13"/>
  <c r="AE186" i="13"/>
  <c r="AE184" i="13"/>
  <c r="AE182" i="13"/>
  <c r="AE180" i="13"/>
  <c r="AE178" i="13"/>
  <c r="AE177" i="13"/>
  <c r="AB238" i="13"/>
  <c r="AB236" i="13"/>
  <c r="AB235" i="13"/>
  <c r="AB234" i="13"/>
  <c r="AB233" i="13"/>
  <c r="AB232" i="13"/>
  <c r="AB231" i="13"/>
  <c r="AB224" i="13"/>
  <c r="AB223" i="13"/>
  <c r="AB222" i="13"/>
  <c r="AB221" i="13"/>
  <c r="AB220" i="13"/>
  <c r="AB218" i="13"/>
  <c r="AB216" i="13"/>
  <c r="AB214" i="13"/>
  <c r="AB212" i="13"/>
  <c r="AB210" i="13"/>
  <c r="AB208" i="13"/>
  <c r="AB206" i="13"/>
  <c r="AB204" i="13"/>
  <c r="AB202" i="13"/>
  <c r="AB200" i="13"/>
  <c r="AB198" i="13"/>
  <c r="AB196" i="13"/>
  <c r="AB194" i="13"/>
  <c r="AB192" i="13"/>
  <c r="AB190" i="13"/>
  <c r="AB188" i="13"/>
  <c r="AB186" i="13"/>
  <c r="AB184" i="13"/>
  <c r="AB182" i="13"/>
  <c r="AB180" i="13"/>
  <c r="AB178" i="13"/>
  <c r="AB177" i="13"/>
  <c r="AB176" i="13"/>
  <c r="Y236" i="13"/>
  <c r="Y234" i="13"/>
  <c r="Y232" i="13"/>
  <c r="Y231" i="13"/>
  <c r="Y224" i="13"/>
  <c r="Y223" i="13"/>
  <c r="Y222" i="13"/>
  <c r="Y221" i="13"/>
  <c r="Y220" i="13"/>
  <c r="Y218" i="13"/>
  <c r="Y216" i="13"/>
  <c r="Y214" i="13"/>
  <c r="Y212" i="13"/>
  <c r="Y210" i="13"/>
  <c r="Y208" i="13"/>
  <c r="Y206" i="13"/>
  <c r="Y204" i="13"/>
  <c r="Y202" i="13"/>
  <c r="Y200" i="13"/>
  <c r="Y198" i="13"/>
  <c r="Y196" i="13"/>
  <c r="Y194" i="13"/>
  <c r="Y192" i="13"/>
  <c r="Y190" i="13"/>
  <c r="Y188" i="13"/>
  <c r="Y186" i="13"/>
  <c r="Y184" i="13"/>
  <c r="Y182" i="13"/>
  <c r="Y180" i="13"/>
  <c r="Y178" i="13"/>
  <c r="Y177" i="13"/>
  <c r="V236" i="13"/>
  <c r="V235" i="13"/>
  <c r="V234" i="13"/>
  <c r="V233" i="13"/>
  <c r="V232" i="13"/>
  <c r="V231" i="13"/>
  <c r="V224" i="13"/>
  <c r="V223" i="13"/>
  <c r="V222" i="13"/>
  <c r="V221" i="13"/>
  <c r="V220" i="13"/>
  <c r="V218" i="13"/>
  <c r="V216" i="13"/>
  <c r="V214" i="13"/>
  <c r="V212" i="13"/>
  <c r="V210" i="13"/>
  <c r="V208" i="13"/>
  <c r="V206" i="13"/>
  <c r="V204" i="13"/>
  <c r="V202" i="13"/>
  <c r="V200" i="13"/>
  <c r="V198" i="13"/>
  <c r="V196" i="13"/>
  <c r="V194" i="13"/>
  <c r="V192" i="13"/>
  <c r="V190" i="13"/>
  <c r="V188" i="13"/>
  <c r="V186" i="13"/>
  <c r="V184" i="13"/>
  <c r="V182" i="13"/>
  <c r="V180" i="13"/>
  <c r="V178" i="13"/>
  <c r="V177" i="13"/>
  <c r="V176" i="13"/>
  <c r="S236" i="13"/>
  <c r="S235" i="13"/>
  <c r="S234" i="13"/>
  <c r="S233" i="13"/>
  <c r="S232" i="13"/>
  <c r="S231" i="13"/>
  <c r="S224" i="13"/>
  <c r="S223" i="13"/>
  <c r="S222" i="13"/>
  <c r="S221" i="13"/>
  <c r="S220" i="13"/>
  <c r="S218" i="13"/>
  <c r="S216" i="13"/>
  <c r="S214" i="13"/>
  <c r="S212" i="13"/>
  <c r="S210" i="13"/>
  <c r="S208" i="13"/>
  <c r="S206" i="13"/>
  <c r="S204" i="13"/>
  <c r="S202" i="13"/>
  <c r="S200" i="13"/>
  <c r="S198" i="13"/>
  <c r="S196" i="13"/>
  <c r="S194" i="13"/>
  <c r="S192" i="13"/>
  <c r="S190" i="13"/>
  <c r="S188" i="13"/>
  <c r="S186" i="13"/>
  <c r="S184" i="13"/>
  <c r="S182" i="13"/>
  <c r="S180" i="13"/>
  <c r="S178" i="13"/>
  <c r="S177" i="13"/>
  <c r="P236" i="13"/>
  <c r="P235" i="13"/>
  <c r="P234" i="13"/>
  <c r="P233" i="13"/>
  <c r="P232" i="13"/>
  <c r="P231" i="13"/>
  <c r="P224" i="13"/>
  <c r="P223" i="13"/>
  <c r="P222" i="13"/>
  <c r="P221" i="13"/>
  <c r="P220" i="13"/>
  <c r="P218" i="13"/>
  <c r="P216" i="13"/>
  <c r="P214" i="13"/>
  <c r="P212" i="13"/>
  <c r="P210" i="13"/>
  <c r="P208" i="13"/>
  <c r="P206" i="13"/>
  <c r="P204" i="13"/>
  <c r="P202" i="13"/>
  <c r="P200" i="13"/>
  <c r="P198" i="13"/>
  <c r="P196" i="13"/>
  <c r="P194" i="13"/>
  <c r="P192" i="13"/>
  <c r="P190" i="13"/>
  <c r="P188" i="13"/>
  <c r="P186" i="13"/>
  <c r="P184" i="13"/>
  <c r="P183" i="13"/>
  <c r="P182" i="13"/>
  <c r="P180" i="13"/>
  <c r="P179" i="13"/>
  <c r="P178" i="13"/>
  <c r="P177" i="13"/>
  <c r="P176" i="13"/>
  <c r="M236" i="13"/>
  <c r="M235" i="13"/>
  <c r="M234" i="13"/>
  <c r="M233" i="13"/>
  <c r="M232" i="13"/>
  <c r="M231" i="13"/>
  <c r="M224" i="13"/>
  <c r="M223" i="13"/>
  <c r="M222" i="13"/>
  <c r="M221" i="13"/>
  <c r="M220" i="13"/>
  <c r="M218" i="13"/>
  <c r="M216" i="13"/>
  <c r="M214" i="13"/>
  <c r="M212" i="13"/>
  <c r="M210" i="13"/>
  <c r="M208" i="13"/>
  <c r="M206" i="13"/>
  <c r="M204" i="13"/>
  <c r="M202" i="13"/>
  <c r="M200" i="13"/>
  <c r="M198" i="13"/>
  <c r="M196" i="13"/>
  <c r="M194" i="13"/>
  <c r="M192" i="13"/>
  <c r="M190" i="13"/>
  <c r="M188" i="13"/>
  <c r="M186" i="13"/>
  <c r="M185" i="13"/>
  <c r="M184" i="13"/>
  <c r="M182" i="13"/>
  <c r="M181" i="13"/>
  <c r="M180" i="13"/>
  <c r="M178" i="13"/>
  <c r="M177" i="13"/>
  <c r="M176" i="13"/>
  <c r="J176" i="13"/>
  <c r="J177" i="13"/>
  <c r="J178" i="13"/>
  <c r="J180" i="13"/>
  <c r="J182" i="13"/>
  <c r="J184" i="13"/>
  <c r="J186" i="13"/>
  <c r="J188" i="13"/>
  <c r="J189" i="13"/>
  <c r="J190" i="13"/>
  <c r="J192" i="13"/>
  <c r="J193" i="13"/>
  <c r="J194" i="13"/>
  <c r="J196" i="13"/>
  <c r="J197" i="13"/>
  <c r="J198" i="13"/>
  <c r="J200" i="13"/>
  <c r="J201" i="13"/>
  <c r="J202" i="13"/>
  <c r="J204" i="13"/>
  <c r="J205" i="13"/>
  <c r="J206" i="13"/>
  <c r="J208" i="13"/>
  <c r="J209" i="13"/>
  <c r="J210" i="13"/>
  <c r="J212" i="13"/>
  <c r="J214" i="13"/>
  <c r="J216" i="13"/>
  <c r="J218" i="13"/>
  <c r="J220" i="13"/>
  <c r="J221" i="13"/>
  <c r="J222" i="13"/>
  <c r="J223" i="13"/>
  <c r="J224" i="13"/>
  <c r="J231" i="13"/>
  <c r="J232" i="13"/>
  <c r="J233" i="13"/>
  <c r="J234" i="13"/>
  <c r="J235" i="13"/>
  <c r="J236" i="13"/>
  <c r="AP238" i="13"/>
  <c r="AP237" i="13"/>
  <c r="AM238" i="13"/>
  <c r="AN238" i="13" s="1"/>
  <c r="AL238" i="13"/>
  <c r="AL237" i="13"/>
  <c r="AJ238" i="13"/>
  <c r="AG238" i="13"/>
  <c r="AD238" i="13"/>
  <c r="AA238" i="13"/>
  <c r="AA237" i="13"/>
  <c r="AB237" i="13" s="1"/>
  <c r="Z238" i="13"/>
  <c r="X238" i="13"/>
  <c r="X237" i="13"/>
  <c r="U238" i="13"/>
  <c r="V238" i="13" s="1"/>
  <c r="T238" i="13"/>
  <c r="R238" i="13"/>
  <c r="O238" i="13"/>
  <c r="P238" i="13" s="1"/>
  <c r="N238" i="13"/>
  <c r="L238" i="13"/>
  <c r="M238" i="13" s="1"/>
  <c r="K238" i="13"/>
  <c r="I238" i="13"/>
  <c r="H238" i="13"/>
  <c r="AP175" i="13"/>
  <c r="AO175" i="13"/>
  <c r="AM175" i="13"/>
  <c r="AN175" i="13" s="1"/>
  <c r="AL175" i="13"/>
  <c r="AJ175" i="13"/>
  <c r="AJ237" i="13" s="1"/>
  <c r="AI175" i="13"/>
  <c r="AK175" i="13" s="1"/>
  <c r="AG175" i="13"/>
  <c r="AG237" i="13" s="1"/>
  <c r="AD175" i="13"/>
  <c r="AD237" i="13" s="1"/>
  <c r="AC175" i="13"/>
  <c r="AE175" i="13" s="1"/>
  <c r="AA175" i="13"/>
  <c r="Z175" i="13"/>
  <c r="Z237" i="13" s="1"/>
  <c r="X175" i="13"/>
  <c r="W175" i="13"/>
  <c r="U175" i="13"/>
  <c r="U237" i="13" s="1"/>
  <c r="T175" i="13"/>
  <c r="T237" i="13" s="1"/>
  <c r="R175" i="13"/>
  <c r="R237" i="13" s="1"/>
  <c r="Q175" i="13"/>
  <c r="S175" i="13" s="1"/>
  <c r="O175" i="13"/>
  <c r="P175" i="13" s="1"/>
  <c r="N175" i="13"/>
  <c r="N237" i="13" s="1"/>
  <c r="L175" i="13"/>
  <c r="M175" i="13" s="1"/>
  <c r="K175" i="13"/>
  <c r="K237" i="13" s="1"/>
  <c r="I175" i="13"/>
  <c r="I237" i="13" s="1"/>
  <c r="H175" i="13"/>
  <c r="F186" i="13"/>
  <c r="E186" i="13"/>
  <c r="AP185" i="13"/>
  <c r="AO185" i="13"/>
  <c r="AQ185" i="13" s="1"/>
  <c r="AM185" i="13"/>
  <c r="AN185" i="13" s="1"/>
  <c r="AL185" i="13"/>
  <c r="AJ185" i="13"/>
  <c r="AK185" i="13" s="1"/>
  <c r="AI185" i="13"/>
  <c r="AG185" i="13"/>
  <c r="AF185" i="13"/>
  <c r="AD185" i="13"/>
  <c r="AE185" i="13" s="1"/>
  <c r="AC185" i="13"/>
  <c r="AA185" i="13"/>
  <c r="AB185" i="13" s="1"/>
  <c r="Z185" i="13"/>
  <c r="X185" i="13"/>
  <c r="Y185" i="13" s="1"/>
  <c r="W185" i="13"/>
  <c r="U185" i="13"/>
  <c r="V185" i="13" s="1"/>
  <c r="T185" i="13"/>
  <c r="R185" i="13"/>
  <c r="S185" i="13" s="1"/>
  <c r="Q185" i="13"/>
  <c r="O185" i="13"/>
  <c r="P185" i="13" s="1"/>
  <c r="N185" i="13"/>
  <c r="L185" i="13"/>
  <c r="K185" i="13"/>
  <c r="I185" i="13"/>
  <c r="J185" i="13" s="1"/>
  <c r="H185" i="13"/>
  <c r="F184" i="13"/>
  <c r="E184" i="13"/>
  <c r="AP183" i="13"/>
  <c r="AO183" i="13"/>
  <c r="AQ183" i="13" s="1"/>
  <c r="AM183" i="13"/>
  <c r="AN183" i="13" s="1"/>
  <c r="AL183" i="13"/>
  <c r="AJ183" i="13"/>
  <c r="AK183" i="13" s="1"/>
  <c r="AI183" i="13"/>
  <c r="AG183" i="13"/>
  <c r="AH183" i="13" s="1"/>
  <c r="AF183" i="13"/>
  <c r="AD183" i="13"/>
  <c r="AE183" i="13" s="1"/>
  <c r="AC183" i="13"/>
  <c r="AA183" i="13"/>
  <c r="AB183" i="13" s="1"/>
  <c r="Z183" i="13"/>
  <c r="X183" i="13"/>
  <c r="Y183" i="13" s="1"/>
  <c r="W183" i="13"/>
  <c r="U183" i="13"/>
  <c r="V183" i="13" s="1"/>
  <c r="T183" i="13"/>
  <c r="R183" i="13"/>
  <c r="S183" i="13" s="1"/>
  <c r="Q183" i="13"/>
  <c r="O183" i="13"/>
  <c r="N183" i="13"/>
  <c r="L183" i="13"/>
  <c r="M183" i="13" s="1"/>
  <c r="K183" i="13"/>
  <c r="I183" i="13"/>
  <c r="J183" i="13" s="1"/>
  <c r="H183" i="13"/>
  <c r="F182" i="13"/>
  <c r="E182" i="13"/>
  <c r="AP181" i="13"/>
  <c r="AO181" i="13"/>
  <c r="AM181" i="13"/>
  <c r="AN181" i="13" s="1"/>
  <c r="AL181" i="13"/>
  <c r="AJ181" i="13"/>
  <c r="AK181" i="13" s="1"/>
  <c r="AI181" i="13"/>
  <c r="AG181" i="13"/>
  <c r="AH181" i="13" s="1"/>
  <c r="AF181" i="13"/>
  <c r="AD181" i="13"/>
  <c r="AE181" i="13" s="1"/>
  <c r="AC181" i="13"/>
  <c r="AA181" i="13"/>
  <c r="AB181" i="13" s="1"/>
  <c r="Z181" i="13"/>
  <c r="X181" i="13"/>
  <c r="Y181" i="13" s="1"/>
  <c r="W181" i="13"/>
  <c r="U181" i="13"/>
  <c r="V181" i="13" s="1"/>
  <c r="T181" i="13"/>
  <c r="R181" i="13"/>
  <c r="S181" i="13" s="1"/>
  <c r="Q181" i="13"/>
  <c r="O181" i="13"/>
  <c r="P181" i="13" s="1"/>
  <c r="N181" i="13"/>
  <c r="L181" i="13"/>
  <c r="K181" i="13"/>
  <c r="I181" i="13"/>
  <c r="J181" i="13" s="1"/>
  <c r="H181" i="13"/>
  <c r="F180" i="13"/>
  <c r="E180" i="13"/>
  <c r="AP179" i="13"/>
  <c r="AO179" i="13"/>
  <c r="AQ179" i="13" s="1"/>
  <c r="AM179" i="13"/>
  <c r="AN179" i="13" s="1"/>
  <c r="AL179" i="13"/>
  <c r="AJ179" i="13"/>
  <c r="AK179" i="13" s="1"/>
  <c r="AI179" i="13"/>
  <c r="AG179" i="13"/>
  <c r="AH179" i="13" s="1"/>
  <c r="AF179" i="13"/>
  <c r="AD179" i="13"/>
  <c r="AE179" i="13" s="1"/>
  <c r="AC179" i="13"/>
  <c r="AA179" i="13"/>
  <c r="AB179" i="13" s="1"/>
  <c r="Z179" i="13"/>
  <c r="X179" i="13"/>
  <c r="Y179" i="13" s="1"/>
  <c r="W179" i="13"/>
  <c r="U179" i="13"/>
  <c r="V179" i="13" s="1"/>
  <c r="T179" i="13"/>
  <c r="R179" i="13"/>
  <c r="S179" i="13" s="1"/>
  <c r="Q179" i="13"/>
  <c r="O179" i="13"/>
  <c r="N179" i="13"/>
  <c r="L179" i="13"/>
  <c r="M179" i="13" s="1"/>
  <c r="K179" i="13"/>
  <c r="I179" i="13"/>
  <c r="J179" i="13" s="1"/>
  <c r="H179" i="13"/>
  <c r="F178" i="13"/>
  <c r="E178" i="13"/>
  <c r="AP177" i="13"/>
  <c r="AO177" i="13"/>
  <c r="AQ177" i="13" s="1"/>
  <c r="AM177" i="13"/>
  <c r="AL177" i="13"/>
  <c r="AJ177" i="13"/>
  <c r="AI177" i="13"/>
  <c r="AK177" i="13" s="1"/>
  <c r="AG177" i="13"/>
  <c r="AF177" i="13"/>
  <c r="AH177" i="13" s="1"/>
  <c r="AD177" i="13"/>
  <c r="AC177" i="13"/>
  <c r="AA177" i="13"/>
  <c r="Z177" i="13"/>
  <c r="X177" i="13"/>
  <c r="W177" i="13"/>
  <c r="U177" i="13"/>
  <c r="T177" i="13"/>
  <c r="R177" i="13"/>
  <c r="Q177" i="13"/>
  <c r="O177" i="13"/>
  <c r="N177" i="13"/>
  <c r="L177" i="13"/>
  <c r="K177" i="13"/>
  <c r="I177" i="13"/>
  <c r="H177" i="13"/>
  <c r="F202" i="13"/>
  <c r="E202" i="13"/>
  <c r="AP201" i="13"/>
  <c r="AO201" i="13"/>
  <c r="AM201" i="13"/>
  <c r="AN201" i="13" s="1"/>
  <c r="AL201" i="13"/>
  <c r="AJ201" i="13"/>
  <c r="AK201" i="13" s="1"/>
  <c r="AI201" i="13"/>
  <c r="AG201" i="13"/>
  <c r="AH201" i="13" s="1"/>
  <c r="AF201" i="13"/>
  <c r="AD201" i="13"/>
  <c r="AE201" i="13" s="1"/>
  <c r="AC201" i="13"/>
  <c r="AA201" i="13"/>
  <c r="AB201" i="13" s="1"/>
  <c r="Z201" i="13"/>
  <c r="X201" i="13"/>
  <c r="Y201" i="13" s="1"/>
  <c r="W201" i="13"/>
  <c r="U201" i="13"/>
  <c r="V201" i="13" s="1"/>
  <c r="T201" i="13"/>
  <c r="R201" i="13"/>
  <c r="S201" i="13" s="1"/>
  <c r="Q201" i="13"/>
  <c r="O201" i="13"/>
  <c r="P201" i="13" s="1"/>
  <c r="N201" i="13"/>
  <c r="L201" i="13"/>
  <c r="M201" i="13" s="1"/>
  <c r="K201" i="13"/>
  <c r="I201" i="13"/>
  <c r="H201" i="13"/>
  <c r="F200" i="13"/>
  <c r="E200" i="13"/>
  <c r="AP199" i="13"/>
  <c r="AO199" i="13"/>
  <c r="AM199" i="13"/>
  <c r="AN199" i="13" s="1"/>
  <c r="AL199" i="13"/>
  <c r="AJ199" i="13"/>
  <c r="AK199" i="13" s="1"/>
  <c r="AI199" i="13"/>
  <c r="AG199" i="13"/>
  <c r="AF199" i="13"/>
  <c r="AD199" i="13"/>
  <c r="AC199" i="13"/>
  <c r="AA199" i="13"/>
  <c r="AB199" i="13" s="1"/>
  <c r="Z199" i="13"/>
  <c r="X199" i="13"/>
  <c r="Y199" i="13" s="1"/>
  <c r="W199" i="13"/>
  <c r="U199" i="13"/>
  <c r="V199" i="13" s="1"/>
  <c r="T199" i="13"/>
  <c r="R199" i="13"/>
  <c r="S199" i="13" s="1"/>
  <c r="Q199" i="13"/>
  <c r="O199" i="13"/>
  <c r="P199" i="13" s="1"/>
  <c r="N199" i="13"/>
  <c r="L199" i="13"/>
  <c r="M199" i="13" s="1"/>
  <c r="K199" i="13"/>
  <c r="I199" i="13"/>
  <c r="J199" i="13" s="1"/>
  <c r="H199" i="13"/>
  <c r="F198" i="13"/>
  <c r="E198" i="13"/>
  <c r="AP197" i="13"/>
  <c r="AO197" i="13"/>
  <c r="AM197" i="13"/>
  <c r="AN197" i="13" s="1"/>
  <c r="AL197" i="13"/>
  <c r="AJ197" i="13"/>
  <c r="AK197" i="13" s="1"/>
  <c r="AI197" i="13"/>
  <c r="AG197" i="13"/>
  <c r="AF197" i="13"/>
  <c r="AD197" i="13"/>
  <c r="AC197" i="13"/>
  <c r="AA197" i="13"/>
  <c r="AB197" i="13" s="1"/>
  <c r="Z197" i="13"/>
  <c r="X197" i="13"/>
  <c r="Y197" i="13" s="1"/>
  <c r="W197" i="13"/>
  <c r="U197" i="13"/>
  <c r="V197" i="13" s="1"/>
  <c r="T197" i="13"/>
  <c r="R197" i="13"/>
  <c r="S197" i="13" s="1"/>
  <c r="Q197" i="13"/>
  <c r="O197" i="13"/>
  <c r="P197" i="13" s="1"/>
  <c r="N197" i="13"/>
  <c r="L197" i="13"/>
  <c r="M197" i="13" s="1"/>
  <c r="K197" i="13"/>
  <c r="I197" i="13"/>
  <c r="H197" i="13"/>
  <c r="F196" i="13"/>
  <c r="G196" i="13" s="1"/>
  <c r="E196" i="13"/>
  <c r="AP195" i="13"/>
  <c r="AO195" i="13"/>
  <c r="AM195" i="13"/>
  <c r="AN195" i="13" s="1"/>
  <c r="AL195" i="13"/>
  <c r="AJ195" i="13"/>
  <c r="AK195" i="13" s="1"/>
  <c r="AI195" i="13"/>
  <c r="AG195" i="13"/>
  <c r="AH195" i="13" s="1"/>
  <c r="AF195" i="13"/>
  <c r="AD195" i="13"/>
  <c r="AE195" i="13" s="1"/>
  <c r="AC195" i="13"/>
  <c r="AA195" i="13"/>
  <c r="AB195" i="13" s="1"/>
  <c r="Z195" i="13"/>
  <c r="X195" i="13"/>
  <c r="Y195" i="13" s="1"/>
  <c r="W195" i="13"/>
  <c r="U195" i="13"/>
  <c r="V195" i="13" s="1"/>
  <c r="T195" i="13"/>
  <c r="R195" i="13"/>
  <c r="Q195" i="13"/>
  <c r="O195" i="13"/>
  <c r="P195" i="13" s="1"/>
  <c r="N195" i="13"/>
  <c r="L195" i="13"/>
  <c r="M195" i="13" s="1"/>
  <c r="K195" i="13"/>
  <c r="I195" i="13"/>
  <c r="J195" i="13" s="1"/>
  <c r="H195" i="13"/>
  <c r="F194" i="13"/>
  <c r="E194" i="13"/>
  <c r="AP193" i="13"/>
  <c r="AO193" i="13"/>
  <c r="AM193" i="13"/>
  <c r="AN193" i="13" s="1"/>
  <c r="AL193" i="13"/>
  <c r="AJ193" i="13"/>
  <c r="AK193" i="13" s="1"/>
  <c r="AI193" i="13"/>
  <c r="AG193" i="13"/>
  <c r="AH193" i="13" s="1"/>
  <c r="AF193" i="13"/>
  <c r="AD193" i="13"/>
  <c r="AE193" i="13" s="1"/>
  <c r="AC193" i="13"/>
  <c r="AA193" i="13"/>
  <c r="AB193" i="13" s="1"/>
  <c r="Z193" i="13"/>
  <c r="X193" i="13"/>
  <c r="Y193" i="13" s="1"/>
  <c r="W193" i="13"/>
  <c r="U193" i="13"/>
  <c r="V193" i="13" s="1"/>
  <c r="T193" i="13"/>
  <c r="R193" i="13"/>
  <c r="S193" i="13" s="1"/>
  <c r="Q193" i="13"/>
  <c r="O193" i="13"/>
  <c r="P193" i="13" s="1"/>
  <c r="N193" i="13"/>
  <c r="L193" i="13"/>
  <c r="M193" i="13" s="1"/>
  <c r="K193" i="13"/>
  <c r="I193" i="13"/>
  <c r="H193" i="13"/>
  <c r="F192" i="13"/>
  <c r="E192" i="13"/>
  <c r="AP191" i="13"/>
  <c r="AO191" i="13"/>
  <c r="AM191" i="13"/>
  <c r="AN191" i="13" s="1"/>
  <c r="AL191" i="13"/>
  <c r="AJ191" i="13"/>
  <c r="AK191" i="13" s="1"/>
  <c r="AI191" i="13"/>
  <c r="AG191" i="13"/>
  <c r="AF191" i="13"/>
  <c r="AD191" i="13"/>
  <c r="AE191" i="13" s="1"/>
  <c r="AC191" i="13"/>
  <c r="AA191" i="13"/>
  <c r="AB191" i="13" s="1"/>
  <c r="Z191" i="13"/>
  <c r="X191" i="13"/>
  <c r="Y191" i="13" s="1"/>
  <c r="W191" i="13"/>
  <c r="U191" i="13"/>
  <c r="V191" i="13" s="1"/>
  <c r="T191" i="13"/>
  <c r="R191" i="13"/>
  <c r="S191" i="13" s="1"/>
  <c r="Q191" i="13"/>
  <c r="O191" i="13"/>
  <c r="P191" i="13" s="1"/>
  <c r="N191" i="13"/>
  <c r="L191" i="13"/>
  <c r="M191" i="13" s="1"/>
  <c r="K191" i="13"/>
  <c r="I191" i="13"/>
  <c r="J191" i="13" s="1"/>
  <c r="H191" i="13"/>
  <c r="F190" i="13"/>
  <c r="G190" i="13" s="1"/>
  <c r="E190" i="13"/>
  <c r="AP189" i="13"/>
  <c r="AO189" i="13"/>
  <c r="AQ189" i="13" s="1"/>
  <c r="AM189" i="13"/>
  <c r="AN189" i="13" s="1"/>
  <c r="AL189" i="13"/>
  <c r="AJ189" i="13"/>
  <c r="AK189" i="13" s="1"/>
  <c r="AI189" i="13"/>
  <c r="AG189" i="13"/>
  <c r="AH189" i="13" s="1"/>
  <c r="AF189" i="13"/>
  <c r="AD189" i="13"/>
  <c r="AE189" i="13" s="1"/>
  <c r="AC189" i="13"/>
  <c r="AA189" i="13"/>
  <c r="AB189" i="13" s="1"/>
  <c r="Z189" i="13"/>
  <c r="X189" i="13"/>
  <c r="Y189" i="13" s="1"/>
  <c r="W189" i="13"/>
  <c r="U189" i="13"/>
  <c r="V189" i="13" s="1"/>
  <c r="T189" i="13"/>
  <c r="R189" i="13"/>
  <c r="S189" i="13" s="1"/>
  <c r="Q189" i="13"/>
  <c r="O189" i="13"/>
  <c r="P189" i="13" s="1"/>
  <c r="N189" i="13"/>
  <c r="L189" i="13"/>
  <c r="M189" i="13" s="1"/>
  <c r="K189" i="13"/>
  <c r="I189" i="13"/>
  <c r="H189" i="13"/>
  <c r="F188" i="13"/>
  <c r="E188" i="13"/>
  <c r="AP187" i="13"/>
  <c r="AO187" i="13"/>
  <c r="AQ187" i="13" s="1"/>
  <c r="AM187" i="13"/>
  <c r="AN187" i="13" s="1"/>
  <c r="AL187" i="13"/>
  <c r="AJ187" i="13"/>
  <c r="AK187" i="13" s="1"/>
  <c r="AI187" i="13"/>
  <c r="AG187" i="13"/>
  <c r="AF187" i="13"/>
  <c r="AD187" i="13"/>
  <c r="AE187" i="13" s="1"/>
  <c r="AC187" i="13"/>
  <c r="AA187" i="13"/>
  <c r="AB187" i="13" s="1"/>
  <c r="Z187" i="13"/>
  <c r="X187" i="13"/>
  <c r="Y187" i="13" s="1"/>
  <c r="W187" i="13"/>
  <c r="U187" i="13"/>
  <c r="V187" i="13" s="1"/>
  <c r="T187" i="13"/>
  <c r="R187" i="13"/>
  <c r="S187" i="13" s="1"/>
  <c r="Q187" i="13"/>
  <c r="O187" i="13"/>
  <c r="P187" i="13" s="1"/>
  <c r="N187" i="13"/>
  <c r="L187" i="13"/>
  <c r="M187" i="13" s="1"/>
  <c r="K187" i="13"/>
  <c r="I187" i="13"/>
  <c r="J187" i="13" s="1"/>
  <c r="H187" i="13"/>
  <c r="F210" i="13"/>
  <c r="E210" i="13"/>
  <c r="AP209" i="13"/>
  <c r="AO209" i="13"/>
  <c r="AM209" i="13"/>
  <c r="AN209" i="13" s="1"/>
  <c r="AL209" i="13"/>
  <c r="AJ209" i="13"/>
  <c r="AK209" i="13" s="1"/>
  <c r="AI209" i="13"/>
  <c r="AG209" i="13"/>
  <c r="AH209" i="13" s="1"/>
  <c r="AF209" i="13"/>
  <c r="AD209" i="13"/>
  <c r="AE209" i="13" s="1"/>
  <c r="AC209" i="13"/>
  <c r="AA209" i="13"/>
  <c r="AB209" i="13" s="1"/>
  <c r="Z209" i="13"/>
  <c r="X209" i="13"/>
  <c r="Y209" i="13" s="1"/>
  <c r="W209" i="13"/>
  <c r="U209" i="13"/>
  <c r="V209" i="13" s="1"/>
  <c r="T209" i="13"/>
  <c r="R209" i="13"/>
  <c r="S209" i="13" s="1"/>
  <c r="Q209" i="13"/>
  <c r="O209" i="13"/>
  <c r="P209" i="13" s="1"/>
  <c r="N209" i="13"/>
  <c r="L209" i="13"/>
  <c r="M209" i="13" s="1"/>
  <c r="K209" i="13"/>
  <c r="I209" i="13"/>
  <c r="H209" i="13"/>
  <c r="F208" i="13"/>
  <c r="E208" i="13"/>
  <c r="AP207" i="13"/>
  <c r="AO207" i="13"/>
  <c r="AQ207" i="13" s="1"/>
  <c r="AM207" i="13"/>
  <c r="AN207" i="13" s="1"/>
  <c r="AL207" i="13"/>
  <c r="AJ207" i="13"/>
  <c r="AK207" i="13" s="1"/>
  <c r="AI207" i="13"/>
  <c r="AG207" i="13"/>
  <c r="AH207" i="13" s="1"/>
  <c r="AF207" i="13"/>
  <c r="AD207" i="13"/>
  <c r="AE207" i="13" s="1"/>
  <c r="AC207" i="13"/>
  <c r="AA207" i="13"/>
  <c r="AB207" i="13" s="1"/>
  <c r="Z207" i="13"/>
  <c r="X207" i="13"/>
  <c r="Y207" i="13" s="1"/>
  <c r="W207" i="13"/>
  <c r="U207" i="13"/>
  <c r="V207" i="13" s="1"/>
  <c r="T207" i="13"/>
  <c r="R207" i="13"/>
  <c r="S207" i="13" s="1"/>
  <c r="Q207" i="13"/>
  <c r="O207" i="13"/>
  <c r="P207" i="13" s="1"/>
  <c r="N207" i="13"/>
  <c r="L207" i="13"/>
  <c r="M207" i="13" s="1"/>
  <c r="K207" i="13"/>
  <c r="I207" i="13"/>
  <c r="J207" i="13" s="1"/>
  <c r="H207" i="13"/>
  <c r="F206" i="13"/>
  <c r="E206" i="13"/>
  <c r="AP205" i="13"/>
  <c r="AO205" i="13"/>
  <c r="AQ205" i="13" s="1"/>
  <c r="AM205" i="13"/>
  <c r="AN205" i="13" s="1"/>
  <c r="AL205" i="13"/>
  <c r="AJ205" i="13"/>
  <c r="AK205" i="13" s="1"/>
  <c r="AI205" i="13"/>
  <c r="AG205" i="13"/>
  <c r="AH205" i="13" s="1"/>
  <c r="AF205" i="13"/>
  <c r="AD205" i="13"/>
  <c r="AE205" i="13" s="1"/>
  <c r="AC205" i="13"/>
  <c r="AA205" i="13"/>
  <c r="AB205" i="13" s="1"/>
  <c r="Z205" i="13"/>
  <c r="X205" i="13"/>
  <c r="Y205" i="13" s="1"/>
  <c r="W205" i="13"/>
  <c r="U205" i="13"/>
  <c r="V205" i="13" s="1"/>
  <c r="T205" i="13"/>
  <c r="R205" i="13"/>
  <c r="S205" i="13" s="1"/>
  <c r="Q205" i="13"/>
  <c r="O205" i="13"/>
  <c r="P205" i="13" s="1"/>
  <c r="N205" i="13"/>
  <c r="L205" i="13"/>
  <c r="M205" i="13" s="1"/>
  <c r="K205" i="13"/>
  <c r="I205" i="13"/>
  <c r="H205" i="13"/>
  <c r="F204" i="13"/>
  <c r="E204" i="13"/>
  <c r="AP203" i="13"/>
  <c r="AO203" i="13"/>
  <c r="AQ203" i="13" s="1"/>
  <c r="AM203" i="13"/>
  <c r="AN203" i="13" s="1"/>
  <c r="AL203" i="13"/>
  <c r="AJ203" i="13"/>
  <c r="AK203" i="13" s="1"/>
  <c r="AI203" i="13"/>
  <c r="AG203" i="13"/>
  <c r="AH203" i="13" s="1"/>
  <c r="AF203" i="13"/>
  <c r="AD203" i="13"/>
  <c r="AE203" i="13" s="1"/>
  <c r="AC203" i="13"/>
  <c r="AA203" i="13"/>
  <c r="AB203" i="13" s="1"/>
  <c r="Z203" i="13"/>
  <c r="X203" i="13"/>
  <c r="Y203" i="13" s="1"/>
  <c r="W203" i="13"/>
  <c r="U203" i="13"/>
  <c r="V203" i="13" s="1"/>
  <c r="T203" i="13"/>
  <c r="R203" i="13"/>
  <c r="Q203" i="13"/>
  <c r="O203" i="13"/>
  <c r="P203" i="13" s="1"/>
  <c r="N203" i="13"/>
  <c r="L203" i="13"/>
  <c r="M203" i="13" s="1"/>
  <c r="K203" i="13"/>
  <c r="I203" i="13"/>
  <c r="J203" i="13" s="1"/>
  <c r="H203" i="13"/>
  <c r="F214" i="13"/>
  <c r="E214" i="13"/>
  <c r="AP213" i="13"/>
  <c r="AO213" i="13"/>
  <c r="AM213" i="13"/>
  <c r="AN213" i="13" s="1"/>
  <c r="AL213" i="13"/>
  <c r="AJ213" i="13"/>
  <c r="AI213" i="13"/>
  <c r="AG213" i="13"/>
  <c r="AH213" i="13" s="1"/>
  <c r="AF213" i="13"/>
  <c r="AD213" i="13"/>
  <c r="AE213" i="13" s="1"/>
  <c r="AC213" i="13"/>
  <c r="AA213" i="13"/>
  <c r="AB213" i="13" s="1"/>
  <c r="Z213" i="13"/>
  <c r="X213" i="13"/>
  <c r="Y213" i="13" s="1"/>
  <c r="W213" i="13"/>
  <c r="U213" i="13"/>
  <c r="V213" i="13" s="1"/>
  <c r="T213" i="13"/>
  <c r="R213" i="13"/>
  <c r="S213" i="13" s="1"/>
  <c r="Q213" i="13"/>
  <c r="O213" i="13"/>
  <c r="P213" i="13" s="1"/>
  <c r="N213" i="13"/>
  <c r="L213" i="13"/>
  <c r="M213" i="13" s="1"/>
  <c r="K213" i="13"/>
  <c r="I213" i="13"/>
  <c r="J213" i="13" s="1"/>
  <c r="H213" i="13"/>
  <c r="F212" i="13"/>
  <c r="E212" i="13"/>
  <c r="AP211" i="13"/>
  <c r="AO211" i="13"/>
  <c r="AQ211" i="13" s="1"/>
  <c r="AM211" i="13"/>
  <c r="AN211" i="13" s="1"/>
  <c r="AL211" i="13"/>
  <c r="AJ211" i="13"/>
  <c r="AI211" i="13"/>
  <c r="AG211" i="13"/>
  <c r="AH211" i="13" s="1"/>
  <c r="AF211" i="13"/>
  <c r="AD211" i="13"/>
  <c r="AE211" i="13" s="1"/>
  <c r="AC211" i="13"/>
  <c r="AA211" i="13"/>
  <c r="AB211" i="13" s="1"/>
  <c r="Z211" i="13"/>
  <c r="X211" i="13"/>
  <c r="Y211" i="13" s="1"/>
  <c r="W211" i="13"/>
  <c r="U211" i="13"/>
  <c r="V211" i="13" s="1"/>
  <c r="T211" i="13"/>
  <c r="R211" i="13"/>
  <c r="S211" i="13" s="1"/>
  <c r="Q211" i="13"/>
  <c r="O211" i="13"/>
  <c r="P211" i="13" s="1"/>
  <c r="N211" i="13"/>
  <c r="L211" i="13"/>
  <c r="M211" i="13" s="1"/>
  <c r="K211" i="13"/>
  <c r="I211" i="13"/>
  <c r="J211" i="13" s="1"/>
  <c r="H211" i="13"/>
  <c r="F216" i="13"/>
  <c r="E216" i="13"/>
  <c r="AP215" i="13"/>
  <c r="AO215" i="13"/>
  <c r="AM215" i="13"/>
  <c r="AN215" i="13" s="1"/>
  <c r="AL215" i="13"/>
  <c r="AJ215" i="13"/>
  <c r="AK215" i="13" s="1"/>
  <c r="AI215" i="13"/>
  <c r="AG215" i="13"/>
  <c r="AH215" i="13" s="1"/>
  <c r="AF215" i="13"/>
  <c r="AD215" i="13"/>
  <c r="AC215" i="13"/>
  <c r="AA215" i="13"/>
  <c r="AB215" i="13" s="1"/>
  <c r="Z215" i="13"/>
  <c r="X215" i="13"/>
  <c r="Y215" i="13" s="1"/>
  <c r="W215" i="13"/>
  <c r="U215" i="13"/>
  <c r="V215" i="13" s="1"/>
  <c r="T215" i="13"/>
  <c r="R215" i="13"/>
  <c r="S215" i="13" s="1"/>
  <c r="Q215" i="13"/>
  <c r="O215" i="13"/>
  <c r="P215" i="13" s="1"/>
  <c r="N215" i="13"/>
  <c r="L215" i="13"/>
  <c r="M215" i="13" s="1"/>
  <c r="K215" i="13"/>
  <c r="I215" i="13"/>
  <c r="J215" i="13" s="1"/>
  <c r="H215" i="13"/>
  <c r="F218" i="13"/>
  <c r="E218" i="13"/>
  <c r="AP217" i="13"/>
  <c r="AO217" i="13"/>
  <c r="AM217" i="13"/>
  <c r="AN217" i="13" s="1"/>
  <c r="AL217" i="13"/>
  <c r="AJ217" i="13"/>
  <c r="AK217" i="13" s="1"/>
  <c r="AI217" i="13"/>
  <c r="AG217" i="13"/>
  <c r="AF217" i="13"/>
  <c r="AD217" i="13"/>
  <c r="AE217" i="13" s="1"/>
  <c r="AC217" i="13"/>
  <c r="AA217" i="13"/>
  <c r="AB217" i="13" s="1"/>
  <c r="Z217" i="13"/>
  <c r="X217" i="13"/>
  <c r="Y217" i="13" s="1"/>
  <c r="W217" i="13"/>
  <c r="U217" i="13"/>
  <c r="V217" i="13" s="1"/>
  <c r="T217" i="13"/>
  <c r="R217" i="13"/>
  <c r="S217" i="13" s="1"/>
  <c r="Q217" i="13"/>
  <c r="O217" i="13"/>
  <c r="P217" i="13" s="1"/>
  <c r="N217" i="13"/>
  <c r="L217" i="13"/>
  <c r="M217" i="13" s="1"/>
  <c r="K217" i="13"/>
  <c r="I217" i="13"/>
  <c r="J217" i="13" s="1"/>
  <c r="H217" i="13"/>
  <c r="F234" i="13"/>
  <c r="E234" i="13"/>
  <c r="AP233" i="13"/>
  <c r="AO233" i="13"/>
  <c r="AM233" i="13"/>
  <c r="AL233" i="13"/>
  <c r="AJ233" i="13"/>
  <c r="AI233" i="13"/>
  <c r="AG233" i="13"/>
  <c r="AF233" i="13"/>
  <c r="AH233" i="13" s="1"/>
  <c r="AD233" i="13"/>
  <c r="AC233" i="13"/>
  <c r="AA233" i="13"/>
  <c r="Z233" i="13"/>
  <c r="X233" i="13"/>
  <c r="W233" i="13"/>
  <c r="Y233" i="13" s="1"/>
  <c r="U233" i="13"/>
  <c r="T233" i="13"/>
  <c r="R233" i="13"/>
  <c r="Q233" i="13"/>
  <c r="O233" i="13"/>
  <c r="N233" i="13"/>
  <c r="L233" i="13"/>
  <c r="K233" i="13"/>
  <c r="I233" i="13"/>
  <c r="H233" i="13"/>
  <c r="H87" i="13"/>
  <c r="Y175" i="13" l="1"/>
  <c r="W237" i="13"/>
  <c r="AH217" i="13"/>
  <c r="AH199" i="13"/>
  <c r="AH197" i="13"/>
  <c r="G198" i="13"/>
  <c r="AB175" i="13"/>
  <c r="AQ175" i="13"/>
  <c r="AM237" i="13"/>
  <c r="AN237" i="13" s="1"/>
  <c r="V237" i="13"/>
  <c r="J237" i="13"/>
  <c r="L237" i="13"/>
  <c r="M237" i="13" s="1"/>
  <c r="O237" i="13"/>
  <c r="P237" i="13" s="1"/>
  <c r="V175" i="13"/>
  <c r="J238" i="13"/>
  <c r="J175" i="13"/>
  <c r="Y176" i="13"/>
  <c r="Y237" i="13"/>
  <c r="W238" i="13"/>
  <c r="Y238" i="13" s="1"/>
  <c r="F203" i="13"/>
  <c r="S203" i="13"/>
  <c r="AE215" i="13"/>
  <c r="AK213" i="13"/>
  <c r="AH187" i="13"/>
  <c r="AH191" i="13"/>
  <c r="AE197" i="13"/>
  <c r="E201" i="13"/>
  <c r="AH185" i="13"/>
  <c r="G186" i="13"/>
  <c r="AK211" i="13"/>
  <c r="E209" i="13"/>
  <c r="S195" i="13"/>
  <c r="AE199" i="13"/>
  <c r="AF175" i="13"/>
  <c r="AH175" i="13" s="1"/>
  <c r="AK176" i="13"/>
  <c r="AI237" i="13"/>
  <c r="AK237" i="13" s="1"/>
  <c r="AI238" i="13"/>
  <c r="AK238" i="13" s="1"/>
  <c r="G206" i="13"/>
  <c r="AQ201" i="13"/>
  <c r="Q238" i="13"/>
  <c r="S238" i="13" s="1"/>
  <c r="Q237" i="13"/>
  <c r="S237" i="13" s="1"/>
  <c r="S176" i="13"/>
  <c r="G192" i="13"/>
  <c r="G188" i="13"/>
  <c r="AO237" i="13"/>
  <c r="AQ237" i="13" s="1"/>
  <c r="AO238" i="13"/>
  <c r="AQ238" i="13" s="1"/>
  <c r="AQ176" i="13"/>
  <c r="AC237" i="13"/>
  <c r="AE237" i="13" s="1"/>
  <c r="AC238" i="13"/>
  <c r="AE238" i="13" s="1"/>
  <c r="AE176" i="13"/>
  <c r="AF238" i="13"/>
  <c r="AH238" i="13" s="1"/>
  <c r="AH176" i="13"/>
  <c r="G212" i="13"/>
  <c r="E213" i="13"/>
  <c r="F205" i="13"/>
  <c r="G180" i="13"/>
  <c r="G184" i="13"/>
  <c r="E233" i="13"/>
  <c r="G233" i="13" s="1"/>
  <c r="F233" i="13"/>
  <c r="G234" i="13"/>
  <c r="G182" i="13"/>
  <c r="E193" i="13"/>
  <c r="F195" i="13"/>
  <c r="G178" i="13"/>
  <c r="F215" i="13"/>
  <c r="F211" i="13"/>
  <c r="G208" i="13"/>
  <c r="F189" i="13"/>
  <c r="F197" i="13"/>
  <c r="F181" i="13"/>
  <c r="E217" i="13"/>
  <c r="E187" i="13"/>
  <c r="G187" i="13" s="1"/>
  <c r="F187" i="13"/>
  <c r="E195" i="13"/>
  <c r="E179" i="13"/>
  <c r="F217" i="13"/>
  <c r="E211" i="13"/>
  <c r="G211" i="13" s="1"/>
  <c r="F213" i="13"/>
  <c r="E205" i="13"/>
  <c r="F207" i="13"/>
  <c r="E189" i="13"/>
  <c r="F191" i="13"/>
  <c r="E197" i="13"/>
  <c r="F199" i="13"/>
  <c r="E181" i="13"/>
  <c r="F183" i="13"/>
  <c r="E215" i="13"/>
  <c r="G216" i="13"/>
  <c r="E203" i="13"/>
  <c r="G204" i="13"/>
  <c r="G210" i="13"/>
  <c r="G194" i="13"/>
  <c r="G202" i="13"/>
  <c r="E177" i="13"/>
  <c r="F177" i="13"/>
  <c r="F179" i="13"/>
  <c r="E183" i="13"/>
  <c r="G183" i="13" s="1"/>
  <c r="E185" i="13"/>
  <c r="F185" i="13"/>
  <c r="G218" i="13"/>
  <c r="G214" i="13"/>
  <c r="E207" i="13"/>
  <c r="F209" i="13"/>
  <c r="G209" i="13" s="1"/>
  <c r="E191" i="13"/>
  <c r="F193" i="13"/>
  <c r="E199" i="13"/>
  <c r="G200" i="13"/>
  <c r="F201" i="13"/>
  <c r="G201" i="13" s="1"/>
  <c r="AQ170" i="13"/>
  <c r="AQ169" i="13"/>
  <c r="AQ167" i="13"/>
  <c r="AQ166" i="13"/>
  <c r="AQ146" i="13"/>
  <c r="AQ145" i="13"/>
  <c r="AN170" i="13"/>
  <c r="AN169" i="13"/>
  <c r="AN167" i="13"/>
  <c r="AN166" i="13"/>
  <c r="AN146" i="13"/>
  <c r="AN145" i="13"/>
  <c r="AK170" i="13"/>
  <c r="AK169" i="13"/>
  <c r="AK167" i="13"/>
  <c r="AK166" i="13"/>
  <c r="AK146" i="13"/>
  <c r="AK145" i="13"/>
  <c r="AH170" i="13"/>
  <c r="AH169" i="13"/>
  <c r="AH167" i="13"/>
  <c r="AH166" i="13"/>
  <c r="AH146" i="13"/>
  <c r="AH145" i="13"/>
  <c r="AE170" i="13"/>
  <c r="AE169" i="13"/>
  <c r="AE167" i="13"/>
  <c r="AE166" i="13"/>
  <c r="AE146" i="13"/>
  <c r="AE145" i="13"/>
  <c r="AB170" i="13"/>
  <c r="AB169" i="13"/>
  <c r="AB167" i="13"/>
  <c r="AB166" i="13"/>
  <c r="AB146" i="13"/>
  <c r="AB145" i="13"/>
  <c r="Y170" i="13"/>
  <c r="Y169" i="13"/>
  <c r="Y167" i="13"/>
  <c r="Y166" i="13"/>
  <c r="Y146" i="13"/>
  <c r="Y145" i="13"/>
  <c r="V170" i="13"/>
  <c r="V169" i="13"/>
  <c r="V167" i="13"/>
  <c r="V166" i="13"/>
  <c r="V146" i="13"/>
  <c r="V145" i="13"/>
  <c r="S170" i="13"/>
  <c r="S169" i="13"/>
  <c r="S167" i="13"/>
  <c r="S166" i="13"/>
  <c r="S146" i="13"/>
  <c r="S145" i="13"/>
  <c r="P170" i="13"/>
  <c r="P169" i="13"/>
  <c r="P167" i="13"/>
  <c r="P166" i="13"/>
  <c r="P146" i="13"/>
  <c r="P145" i="13"/>
  <c r="M170" i="13"/>
  <c r="M169" i="13"/>
  <c r="M167" i="13"/>
  <c r="M166" i="13"/>
  <c r="M146" i="13"/>
  <c r="M145" i="13"/>
  <c r="H145" i="13"/>
  <c r="I145" i="13"/>
  <c r="K145" i="13"/>
  <c r="L145" i="13"/>
  <c r="N145" i="13"/>
  <c r="O145" i="13"/>
  <c r="Q145" i="13"/>
  <c r="R145" i="13"/>
  <c r="T145" i="13"/>
  <c r="U145" i="13"/>
  <c r="W145" i="13"/>
  <c r="X145" i="13"/>
  <c r="Z145" i="13"/>
  <c r="AA145" i="13"/>
  <c r="AC145" i="13"/>
  <c r="AD145" i="13"/>
  <c r="AF145" i="13"/>
  <c r="AG145" i="13"/>
  <c r="AI145" i="13"/>
  <c r="AJ145" i="13"/>
  <c r="AL145" i="13"/>
  <c r="AM145" i="13"/>
  <c r="AO145" i="13"/>
  <c r="AP145" i="13"/>
  <c r="H146" i="13"/>
  <c r="I146" i="13"/>
  <c r="K146" i="13"/>
  <c r="L146" i="13"/>
  <c r="N146" i="13"/>
  <c r="O146" i="13"/>
  <c r="Q146" i="13"/>
  <c r="R146" i="13"/>
  <c r="T146" i="13"/>
  <c r="U146" i="13"/>
  <c r="W146" i="13"/>
  <c r="X146" i="13"/>
  <c r="Z146" i="13"/>
  <c r="AA146" i="13"/>
  <c r="AC146" i="13"/>
  <c r="AD146" i="13"/>
  <c r="AF146" i="13"/>
  <c r="AG146" i="13"/>
  <c r="AI146" i="13"/>
  <c r="AJ146" i="13"/>
  <c r="AL146" i="13"/>
  <c r="AM146" i="13"/>
  <c r="AO146" i="13"/>
  <c r="AP146" i="13"/>
  <c r="J145" i="13"/>
  <c r="J146" i="13"/>
  <c r="M151" i="13"/>
  <c r="AB151" i="13"/>
  <c r="AE151" i="13"/>
  <c r="AK151" i="13"/>
  <c r="AN151" i="13"/>
  <c r="H152" i="13"/>
  <c r="M152" i="13"/>
  <c r="S152" i="13"/>
  <c r="V152" i="13"/>
  <c r="AE152" i="13"/>
  <c r="AH152" i="13"/>
  <c r="H165" i="13"/>
  <c r="I165" i="13"/>
  <c r="K165" i="13"/>
  <c r="L165" i="13"/>
  <c r="N165" i="13"/>
  <c r="O165" i="13"/>
  <c r="P165" i="13" s="1"/>
  <c r="Q165" i="13"/>
  <c r="R165" i="13"/>
  <c r="T165" i="13"/>
  <c r="U165" i="13"/>
  <c r="V165" i="13" s="1"/>
  <c r="W165" i="13"/>
  <c r="X165" i="13"/>
  <c r="Z165" i="13"/>
  <c r="AA165" i="13"/>
  <c r="AB165" i="13" s="1"/>
  <c r="AC165" i="13"/>
  <c r="AD165" i="13"/>
  <c r="AF165" i="13"/>
  <c r="AG165" i="13"/>
  <c r="AH165" i="13" s="1"/>
  <c r="AI165" i="13"/>
  <c r="AJ165" i="13"/>
  <c r="AL165" i="13"/>
  <c r="AM165" i="13"/>
  <c r="AN165" i="13" s="1"/>
  <c r="AO165" i="13"/>
  <c r="AP165" i="13"/>
  <c r="E166" i="13"/>
  <c r="F166" i="13"/>
  <c r="J166" i="13"/>
  <c r="E167" i="13"/>
  <c r="F167" i="13"/>
  <c r="J167" i="13"/>
  <c r="H168" i="13"/>
  <c r="I168" i="13"/>
  <c r="K168" i="13"/>
  <c r="L168" i="13"/>
  <c r="M168" i="13" s="1"/>
  <c r="N168" i="13"/>
  <c r="O168" i="13"/>
  <c r="Q168" i="13"/>
  <c r="R168" i="13"/>
  <c r="S168" i="13" s="1"/>
  <c r="T168" i="13"/>
  <c r="U168" i="13"/>
  <c r="W168" i="13"/>
  <c r="X168" i="13"/>
  <c r="Y168" i="13" s="1"/>
  <c r="Z168" i="13"/>
  <c r="AA168" i="13"/>
  <c r="AC168" i="13"/>
  <c r="AD168" i="13"/>
  <c r="AE168" i="13" s="1"/>
  <c r="AF168" i="13"/>
  <c r="AG168" i="13"/>
  <c r="AI168" i="13"/>
  <c r="AJ168" i="13"/>
  <c r="AK168" i="13" s="1"/>
  <c r="AL168" i="13"/>
  <c r="AM168" i="13"/>
  <c r="AO168" i="13"/>
  <c r="AP168" i="13"/>
  <c r="AQ168" i="13" s="1"/>
  <c r="E169" i="13"/>
  <c r="F169" i="13"/>
  <c r="J169" i="13"/>
  <c r="E170" i="13"/>
  <c r="F170" i="13"/>
  <c r="J170" i="13"/>
  <c r="AP133" i="13"/>
  <c r="AO133" i="13"/>
  <c r="AP132" i="13"/>
  <c r="AO132" i="13"/>
  <c r="AM133" i="13"/>
  <c r="AL133" i="13"/>
  <c r="AM132" i="13"/>
  <c r="AL132" i="13"/>
  <c r="AJ133" i="13"/>
  <c r="AI133" i="13"/>
  <c r="AJ132" i="13"/>
  <c r="AI132" i="13"/>
  <c r="AG133" i="13"/>
  <c r="AF133" i="13"/>
  <c r="AG132" i="13"/>
  <c r="AF132" i="13"/>
  <c r="AD133" i="13"/>
  <c r="AC133" i="13"/>
  <c r="AD132" i="13"/>
  <c r="AC132" i="13"/>
  <c r="AA133" i="13"/>
  <c r="Z133" i="13"/>
  <c r="AA132" i="13"/>
  <c r="Z132" i="13"/>
  <c r="X133" i="13"/>
  <c r="W133" i="13"/>
  <c r="W131" i="13" s="1"/>
  <c r="X132" i="13"/>
  <c r="W132" i="13"/>
  <c r="U133" i="13"/>
  <c r="T133" i="13"/>
  <c r="U132" i="13"/>
  <c r="T132" i="13"/>
  <c r="R133" i="13"/>
  <c r="Q133" i="13"/>
  <c r="R132" i="13"/>
  <c r="Q132" i="13"/>
  <c r="O133" i="13"/>
  <c r="N133" i="13"/>
  <c r="O132" i="13"/>
  <c r="N132" i="13"/>
  <c r="L133" i="13"/>
  <c r="L132" i="13"/>
  <c r="K133" i="13"/>
  <c r="K132" i="13"/>
  <c r="K131" i="13" s="1"/>
  <c r="I133" i="13"/>
  <c r="I132" i="13"/>
  <c r="H133" i="13"/>
  <c r="H132" i="13"/>
  <c r="H86" i="13"/>
  <c r="AP96" i="13"/>
  <c r="AP95" i="13"/>
  <c r="AO96" i="13"/>
  <c r="AO95" i="13"/>
  <c r="AM96" i="13"/>
  <c r="AM94" i="13" s="1"/>
  <c r="AM95" i="13"/>
  <c r="AL96" i="13"/>
  <c r="AL95" i="13"/>
  <c r="AJ96" i="13"/>
  <c r="AJ94" i="13" s="1"/>
  <c r="AJ95" i="13"/>
  <c r="AI96" i="13"/>
  <c r="AI95" i="13"/>
  <c r="AG96" i="13"/>
  <c r="AG95" i="13"/>
  <c r="AF96" i="13"/>
  <c r="AF95" i="13"/>
  <c r="AD96" i="13"/>
  <c r="AD94" i="13" s="1"/>
  <c r="AD95" i="13"/>
  <c r="AC96" i="13"/>
  <c r="AC95" i="13"/>
  <c r="AA96" i="13"/>
  <c r="AA95" i="13"/>
  <c r="Z96" i="13"/>
  <c r="Z95" i="13"/>
  <c r="X96" i="13"/>
  <c r="X95" i="13"/>
  <c r="W96" i="13"/>
  <c r="W95" i="13"/>
  <c r="U96" i="13"/>
  <c r="U95" i="13"/>
  <c r="T96" i="13"/>
  <c r="T95" i="13"/>
  <c r="R96" i="13"/>
  <c r="R95" i="13"/>
  <c r="Q96" i="13"/>
  <c r="Q95" i="13"/>
  <c r="O96" i="13"/>
  <c r="O95" i="13"/>
  <c r="N96" i="13"/>
  <c r="N95" i="13"/>
  <c r="N110" i="13" s="1"/>
  <c r="L96" i="13"/>
  <c r="L95" i="13"/>
  <c r="L110" i="13" s="1"/>
  <c r="K96" i="13"/>
  <c r="K95" i="13"/>
  <c r="K110" i="13" s="1"/>
  <c r="I96" i="13"/>
  <c r="I94" i="13" s="1"/>
  <c r="I95" i="13"/>
  <c r="H96" i="13"/>
  <c r="H95" i="13"/>
  <c r="G217" i="13" l="1"/>
  <c r="G213" i="13"/>
  <c r="G199" i="13"/>
  <c r="G197" i="13"/>
  <c r="G207" i="13"/>
  <c r="G195" i="13"/>
  <c r="G181" i="13"/>
  <c r="G203" i="13"/>
  <c r="AF237" i="13"/>
  <c r="G179" i="13"/>
  <c r="K94" i="13"/>
  <c r="K109" i="13" s="1"/>
  <c r="I131" i="13"/>
  <c r="V133" i="13"/>
  <c r="Y133" i="13"/>
  <c r="AE133" i="13"/>
  <c r="AH133" i="13"/>
  <c r="AN152" i="13"/>
  <c r="AN173" i="13" s="1"/>
  <c r="AB152" i="13"/>
  <c r="P152" i="13"/>
  <c r="P173" i="13" s="1"/>
  <c r="AH151" i="13"/>
  <c r="AH172" i="13" s="1"/>
  <c r="F146" i="13"/>
  <c r="AP144" i="13"/>
  <c r="AJ144" i="13"/>
  <c r="AD144" i="13"/>
  <c r="X144" i="13"/>
  <c r="R144" i="13"/>
  <c r="F144" i="13" s="1"/>
  <c r="L144" i="13"/>
  <c r="AO144" i="13"/>
  <c r="Q94" i="13"/>
  <c r="T94" i="13"/>
  <c r="W94" i="13"/>
  <c r="L131" i="13"/>
  <c r="AB133" i="13"/>
  <c r="G205" i="13"/>
  <c r="AI144" i="13"/>
  <c r="W144" i="13"/>
  <c r="K144" i="13"/>
  <c r="G189" i="13"/>
  <c r="G215" i="13"/>
  <c r="L94" i="13"/>
  <c r="R94" i="13"/>
  <c r="X94" i="13"/>
  <c r="AI131" i="13"/>
  <c r="AL131" i="13"/>
  <c r="AM144" i="13"/>
  <c r="AG144" i="13"/>
  <c r="AA144" i="13"/>
  <c r="U144" i="13"/>
  <c r="V144" i="13" s="1"/>
  <c r="O144" i="13"/>
  <c r="I144" i="13"/>
  <c r="G193" i="13"/>
  <c r="AC144" i="13"/>
  <c r="E145" i="13"/>
  <c r="G185" i="13"/>
  <c r="V132" i="13"/>
  <c r="Y132" i="13"/>
  <c r="AB132" i="13"/>
  <c r="AD131" i="13"/>
  <c r="AH132" i="13"/>
  <c r="E146" i="13"/>
  <c r="AL144" i="13"/>
  <c r="AF144" i="13"/>
  <c r="Z144" i="13"/>
  <c r="T144" i="13"/>
  <c r="N144" i="13"/>
  <c r="H144" i="13"/>
  <c r="G177" i="13"/>
  <c r="G191" i="13"/>
  <c r="G166" i="13"/>
  <c r="M172" i="13"/>
  <c r="G170" i="13"/>
  <c r="G167" i="13"/>
  <c r="M173" i="13"/>
  <c r="AE173" i="13"/>
  <c r="S173" i="13"/>
  <c r="AN172" i="13"/>
  <c r="AN171" i="13" s="1"/>
  <c r="AB172" i="13"/>
  <c r="AB171" i="13" s="1"/>
  <c r="AN168" i="13"/>
  <c r="AH168" i="13"/>
  <c r="AB168" i="13"/>
  <c r="V168" i="13"/>
  <c r="P168" i="13"/>
  <c r="AQ165" i="13"/>
  <c r="AK165" i="13"/>
  <c r="AE165" i="13"/>
  <c r="Y165" i="13"/>
  <c r="S165" i="13"/>
  <c r="M165" i="13"/>
  <c r="AP150" i="13"/>
  <c r="X150" i="13"/>
  <c r="G169" i="13"/>
  <c r="F168" i="13"/>
  <c r="J152" i="13"/>
  <c r="AL150" i="13"/>
  <c r="AF150" i="13"/>
  <c r="Z150" i="13"/>
  <c r="T150" i="13"/>
  <c r="N150" i="13"/>
  <c r="H150" i="13"/>
  <c r="Y151" i="13"/>
  <c r="Y172" i="13" s="1"/>
  <c r="Y171" i="13" s="1"/>
  <c r="AB173" i="13"/>
  <c r="AH173" i="13"/>
  <c r="AQ151" i="13"/>
  <c r="AQ172" i="13" s="1"/>
  <c r="AD150" i="13"/>
  <c r="R150" i="13"/>
  <c r="Y152" i="13"/>
  <c r="Y173" i="13" s="1"/>
  <c r="AK152" i="13"/>
  <c r="AK173" i="13" s="1"/>
  <c r="F165" i="13"/>
  <c r="AO150" i="13"/>
  <c r="AI150" i="13"/>
  <c r="AC150" i="13"/>
  <c r="W150" i="13"/>
  <c r="Q150" i="13"/>
  <c r="K150" i="13"/>
  <c r="AJ150" i="13"/>
  <c r="L150" i="13"/>
  <c r="S151" i="13"/>
  <c r="S172" i="13" s="1"/>
  <c r="S171" i="13" s="1"/>
  <c r="V173" i="13"/>
  <c r="AQ152" i="13"/>
  <c r="AQ173" i="13" s="1"/>
  <c r="E168" i="13"/>
  <c r="E165" i="13"/>
  <c r="F152" i="13"/>
  <c r="AM150" i="13"/>
  <c r="AN150" i="13" s="1"/>
  <c r="AG150" i="13"/>
  <c r="AA150" i="13"/>
  <c r="AB150" i="13" s="1"/>
  <c r="U150" i="13"/>
  <c r="O150" i="13"/>
  <c r="P150" i="13" s="1"/>
  <c r="I150" i="13"/>
  <c r="P151" i="13"/>
  <c r="P172" i="13" s="1"/>
  <c r="P171" i="13" s="1"/>
  <c r="V151" i="13"/>
  <c r="V172" i="13" s="1"/>
  <c r="V171" i="13" s="1"/>
  <c r="AE172" i="13"/>
  <c r="AE171" i="13" s="1"/>
  <c r="AK172" i="13"/>
  <c r="AK171" i="13" s="1"/>
  <c r="J144" i="13"/>
  <c r="J165" i="13"/>
  <c r="E152" i="13"/>
  <c r="J168" i="13"/>
  <c r="J151" i="13"/>
  <c r="F151" i="13"/>
  <c r="F145" i="13"/>
  <c r="Q144" i="13"/>
  <c r="E151" i="13"/>
  <c r="AK132" i="13"/>
  <c r="H110" i="13"/>
  <c r="U94" i="13"/>
  <c r="AP94" i="13"/>
  <c r="O131" i="13"/>
  <c r="R131" i="13"/>
  <c r="T131" i="13"/>
  <c r="AC131" i="13"/>
  <c r="AF131" i="13"/>
  <c r="AK133" i="13"/>
  <c r="AM131" i="13"/>
  <c r="AQ133" i="13"/>
  <c r="AL94" i="13"/>
  <c r="AO94" i="13"/>
  <c r="H111" i="13"/>
  <c r="AN132" i="13"/>
  <c r="Q131" i="13"/>
  <c r="U131" i="13"/>
  <c r="V131" i="13" s="1"/>
  <c r="AA131" i="13"/>
  <c r="AO131" i="13"/>
  <c r="O94" i="13"/>
  <c r="Z94" i="13"/>
  <c r="AC94" i="13"/>
  <c r="AG94" i="13"/>
  <c r="Z131" i="13"/>
  <c r="AJ131" i="13"/>
  <c r="AN133" i="13"/>
  <c r="N94" i="13"/>
  <c r="N109" i="13" s="1"/>
  <c r="AF94" i="13"/>
  <c r="AI94" i="13"/>
  <c r="H85" i="13"/>
  <c r="N131" i="13"/>
  <c r="X131" i="13"/>
  <c r="AG131" i="13"/>
  <c r="AP131" i="13"/>
  <c r="AE132" i="13"/>
  <c r="AA94" i="13"/>
  <c r="H131" i="13"/>
  <c r="AQ132" i="13"/>
  <c r="AH237" i="13" l="1"/>
  <c r="E237" i="13"/>
  <c r="AQ171" i="13"/>
  <c r="M171" i="13"/>
  <c r="G146" i="13"/>
  <c r="J150" i="13"/>
  <c r="AH171" i="13"/>
  <c r="AH150" i="13"/>
  <c r="G145" i="13"/>
  <c r="F150" i="13"/>
  <c r="AB144" i="13"/>
  <c r="Y144" i="13"/>
  <c r="V150" i="13"/>
  <c r="AE144" i="13"/>
  <c r="AH144" i="13"/>
  <c r="M144" i="13"/>
  <c r="AK144" i="13"/>
  <c r="AE131" i="13"/>
  <c r="AN131" i="13"/>
  <c r="E144" i="13"/>
  <c r="G144" i="13" s="1"/>
  <c r="P144" i="13"/>
  <c r="AN144" i="13"/>
  <c r="S144" i="13"/>
  <c r="AQ144" i="13"/>
  <c r="G168" i="13"/>
  <c r="E150" i="13"/>
  <c r="AK150" i="13"/>
  <c r="G165" i="13"/>
  <c r="AE150" i="13"/>
  <c r="AQ150" i="13"/>
  <c r="G152" i="13"/>
  <c r="M150" i="13"/>
  <c r="S150" i="13"/>
  <c r="Y150" i="13"/>
  <c r="G151" i="13"/>
  <c r="AH131" i="13"/>
  <c r="AK131" i="13"/>
  <c r="Y131" i="13"/>
  <c r="AQ131" i="13"/>
  <c r="AB131" i="13"/>
  <c r="G150" i="13" l="1"/>
  <c r="S131" i="13"/>
  <c r="S132" i="13"/>
  <c r="S133" i="13"/>
  <c r="P131" i="13"/>
  <c r="P132" i="13"/>
  <c r="P133" i="13"/>
  <c r="M131" i="13"/>
  <c r="M132" i="13"/>
  <c r="M133" i="13"/>
  <c r="I86" i="13" l="1"/>
  <c r="I110" i="13" s="1"/>
  <c r="J86" i="13"/>
  <c r="K86" i="13"/>
  <c r="L86" i="13"/>
  <c r="M86" i="13"/>
  <c r="N86" i="13"/>
  <c r="O86" i="13"/>
  <c r="O110" i="13" s="1"/>
  <c r="P86" i="13"/>
  <c r="Q86" i="13"/>
  <c r="Q110" i="13" s="1"/>
  <c r="R86" i="13"/>
  <c r="R110" i="13" s="1"/>
  <c r="S86" i="13"/>
  <c r="T86" i="13"/>
  <c r="T110" i="13" s="1"/>
  <c r="U86" i="13"/>
  <c r="U110" i="13" s="1"/>
  <c r="V86" i="13"/>
  <c r="W86" i="13"/>
  <c r="W110" i="13" s="1"/>
  <c r="X86" i="13"/>
  <c r="X110" i="13" s="1"/>
  <c r="Y86" i="13"/>
  <c r="Z86" i="13"/>
  <c r="Z110" i="13" s="1"/>
  <c r="AA86" i="13"/>
  <c r="AA110" i="13" s="1"/>
  <c r="AB86" i="13"/>
  <c r="AC86" i="13"/>
  <c r="AC110" i="13" s="1"/>
  <c r="AD86" i="13"/>
  <c r="AD110" i="13" s="1"/>
  <c r="AE86" i="13"/>
  <c r="AF86" i="13"/>
  <c r="AF110" i="13" s="1"/>
  <c r="AG86" i="13"/>
  <c r="AG110" i="13" s="1"/>
  <c r="AH86" i="13"/>
  <c r="AI86" i="13"/>
  <c r="AI110" i="13" s="1"/>
  <c r="AJ86" i="13"/>
  <c r="AJ110" i="13" s="1"/>
  <c r="AK86" i="13"/>
  <c r="AL86" i="13"/>
  <c r="AL110" i="13" s="1"/>
  <c r="AM86" i="13"/>
  <c r="AM110" i="13" s="1"/>
  <c r="AN86" i="13"/>
  <c r="AP86" i="13"/>
  <c r="AP110" i="13" s="1"/>
  <c r="AO86" i="13"/>
  <c r="AO110" i="13" s="1"/>
  <c r="F18" i="13"/>
  <c r="F17" i="13" s="1"/>
  <c r="F240" i="13"/>
  <c r="F242" i="13" s="1"/>
  <c r="E240" i="13"/>
  <c r="E242" i="13" s="1"/>
  <c r="E243" i="13"/>
  <c r="E18" i="13" s="1"/>
  <c r="E17" i="13" s="1"/>
  <c r="K219" i="13"/>
  <c r="H219" i="13"/>
  <c r="I219" i="13"/>
  <c r="J219" i="13" s="1"/>
  <c r="L219" i="13"/>
  <c r="N219" i="13"/>
  <c r="O219" i="13"/>
  <c r="P219" i="13" s="1"/>
  <c r="Q219" i="13"/>
  <c r="R219" i="13"/>
  <c r="T219" i="13"/>
  <c r="U219" i="13"/>
  <c r="V219" i="13" s="1"/>
  <c r="W219" i="13"/>
  <c r="X219" i="13"/>
  <c r="Z219" i="13"/>
  <c r="AA219" i="13"/>
  <c r="AB219" i="13" s="1"/>
  <c r="AC219" i="13"/>
  <c r="AE219" i="13" s="1"/>
  <c r="AD219" i="13"/>
  <c r="AF219" i="13"/>
  <c r="AG219" i="13"/>
  <c r="AI219" i="13"/>
  <c r="AJ219" i="13"/>
  <c r="AL219" i="13"/>
  <c r="AM219" i="13"/>
  <c r="AN219" i="13" s="1"/>
  <c r="AO219" i="13"/>
  <c r="AP219" i="13"/>
  <c r="F236" i="13"/>
  <c r="E236" i="13"/>
  <c r="AP235" i="13"/>
  <c r="AO235" i="13"/>
  <c r="AM235" i="13"/>
  <c r="AL235" i="13"/>
  <c r="AJ235" i="13"/>
  <c r="AI235" i="13"/>
  <c r="AG235" i="13"/>
  <c r="AF235" i="13"/>
  <c r="AH235" i="13" s="1"/>
  <c r="AD235" i="13"/>
  <c r="AC235" i="13"/>
  <c r="AA235" i="13"/>
  <c r="Z235" i="13"/>
  <c r="X235" i="13"/>
  <c r="W235" i="13"/>
  <c r="Y235" i="13" s="1"/>
  <c r="U235" i="13"/>
  <c r="T235" i="13"/>
  <c r="R235" i="13"/>
  <c r="Q235" i="13"/>
  <c r="O235" i="13"/>
  <c r="N235" i="13"/>
  <c r="L235" i="13"/>
  <c r="K235" i="13"/>
  <c r="I235" i="13"/>
  <c r="H235" i="13"/>
  <c r="F232" i="13"/>
  <c r="E232" i="13"/>
  <c r="AP231" i="13"/>
  <c r="AO231" i="13"/>
  <c r="AM231" i="13"/>
  <c r="AL231" i="13"/>
  <c r="AJ231" i="13"/>
  <c r="AI231" i="13"/>
  <c r="AK231" i="13" s="1"/>
  <c r="AG231" i="13"/>
  <c r="AF231" i="13"/>
  <c r="AH231" i="13" s="1"/>
  <c r="AD231" i="13"/>
  <c r="AC231" i="13"/>
  <c r="AA231" i="13"/>
  <c r="Z231" i="13"/>
  <c r="X231" i="13"/>
  <c r="W231" i="13"/>
  <c r="U231" i="13"/>
  <c r="T231" i="13"/>
  <c r="R231" i="13"/>
  <c r="Q231" i="13"/>
  <c r="O231" i="13"/>
  <c r="N231" i="13"/>
  <c r="L231" i="13"/>
  <c r="K231" i="13"/>
  <c r="I231" i="13"/>
  <c r="H231" i="13"/>
  <c r="F224" i="13"/>
  <c r="E224" i="13"/>
  <c r="AP223" i="13"/>
  <c r="AO223" i="13"/>
  <c r="AM223" i="13"/>
  <c r="AL223" i="13"/>
  <c r="AJ223" i="13"/>
  <c r="AI223" i="13"/>
  <c r="AG223" i="13"/>
  <c r="AF223" i="13"/>
  <c r="AH223" i="13" s="1"/>
  <c r="AD223" i="13"/>
  <c r="AC223" i="13"/>
  <c r="AA223" i="13"/>
  <c r="Z223" i="13"/>
  <c r="X223" i="13"/>
  <c r="W223" i="13"/>
  <c r="U223" i="13"/>
  <c r="T223" i="13"/>
  <c r="R223" i="13"/>
  <c r="Q223" i="13"/>
  <c r="O223" i="13"/>
  <c r="N223" i="13"/>
  <c r="L223" i="13"/>
  <c r="K223" i="13"/>
  <c r="I223" i="13"/>
  <c r="H223" i="13"/>
  <c r="F222" i="13"/>
  <c r="E222" i="13"/>
  <c r="AP221" i="13"/>
  <c r="AO221" i="13"/>
  <c r="AQ221" i="13" s="1"/>
  <c r="AM221" i="13"/>
  <c r="AL221" i="13"/>
  <c r="AJ221" i="13"/>
  <c r="AI221" i="13"/>
  <c r="AG221" i="13"/>
  <c r="AF221" i="13"/>
  <c r="AD221" i="13"/>
  <c r="AC221" i="13"/>
  <c r="AA221" i="13"/>
  <c r="Z221" i="13"/>
  <c r="X221" i="13"/>
  <c r="W221" i="13"/>
  <c r="U221" i="13"/>
  <c r="T221" i="13"/>
  <c r="R221" i="13"/>
  <c r="Q221" i="13"/>
  <c r="O221" i="13"/>
  <c r="N221" i="13"/>
  <c r="L221" i="13"/>
  <c r="K221" i="13"/>
  <c r="I221" i="13"/>
  <c r="H221" i="13"/>
  <c r="AH219" i="13" l="1"/>
  <c r="AK219" i="13"/>
  <c r="Y219" i="13"/>
  <c r="S219" i="13"/>
  <c r="M219" i="13"/>
  <c r="E86" i="13"/>
  <c r="E235" i="13"/>
  <c r="G243" i="13"/>
  <c r="G242" i="13"/>
  <c r="F223" i="13"/>
  <c r="E231" i="13"/>
  <c r="E221" i="13"/>
  <c r="E223" i="13"/>
  <c r="F235" i="13"/>
  <c r="F221" i="13"/>
  <c r="F231" i="13"/>
  <c r="G236" i="13"/>
  <c r="G232" i="13"/>
  <c r="G224" i="13"/>
  <c r="G222" i="13"/>
  <c r="G235" i="13" l="1"/>
  <c r="E175" i="13"/>
  <c r="G231" i="13"/>
  <c r="G223" i="13"/>
  <c r="G221" i="13"/>
  <c r="J133" i="13" l="1"/>
  <c r="F133" i="13"/>
  <c r="E133" i="13"/>
  <c r="J132" i="13"/>
  <c r="F132" i="13"/>
  <c r="E132" i="13"/>
  <c r="I115" i="13"/>
  <c r="I142" i="13" s="1"/>
  <c r="K115" i="13"/>
  <c r="K142" i="13" s="1"/>
  <c r="L115" i="13"/>
  <c r="L142" i="13" s="1"/>
  <c r="N115" i="13"/>
  <c r="N142" i="13" s="1"/>
  <c r="O115" i="13"/>
  <c r="O142" i="13" s="1"/>
  <c r="Q115" i="13"/>
  <c r="Q142" i="13" s="1"/>
  <c r="R115" i="13"/>
  <c r="R142" i="13" s="1"/>
  <c r="T115" i="13"/>
  <c r="T142" i="13" s="1"/>
  <c r="U115" i="13"/>
  <c r="U142" i="13" s="1"/>
  <c r="W115" i="13"/>
  <c r="W142" i="13" s="1"/>
  <c r="X115" i="13"/>
  <c r="X142" i="13" s="1"/>
  <c r="Z115" i="13"/>
  <c r="Z142" i="13" s="1"/>
  <c r="AA115" i="13"/>
  <c r="AA142" i="13" s="1"/>
  <c r="AC115" i="13"/>
  <c r="AC142" i="13" s="1"/>
  <c r="AD115" i="13"/>
  <c r="AD142" i="13" s="1"/>
  <c r="AF115" i="13"/>
  <c r="AF142" i="13" s="1"/>
  <c r="AG115" i="13"/>
  <c r="AG142" i="13" s="1"/>
  <c r="AI115" i="13"/>
  <c r="AI142" i="13" s="1"/>
  <c r="AJ115" i="13"/>
  <c r="AJ142" i="13" s="1"/>
  <c r="AL115" i="13"/>
  <c r="AL142" i="13" s="1"/>
  <c r="AM115" i="13"/>
  <c r="AM142" i="13" s="1"/>
  <c r="AO115" i="13"/>
  <c r="AO142" i="13" s="1"/>
  <c r="AP115" i="13"/>
  <c r="AP142" i="13" s="1"/>
  <c r="H115" i="13"/>
  <c r="H142" i="13" s="1"/>
  <c r="K114" i="13"/>
  <c r="K141" i="13" s="1"/>
  <c r="L114" i="13"/>
  <c r="L141" i="13" s="1"/>
  <c r="N114" i="13"/>
  <c r="N141" i="13" s="1"/>
  <c r="O114" i="13"/>
  <c r="O141" i="13" s="1"/>
  <c r="Q114" i="13"/>
  <c r="Q141" i="13" s="1"/>
  <c r="R114" i="13"/>
  <c r="R141" i="13" s="1"/>
  <c r="T114" i="13"/>
  <c r="T141" i="13" s="1"/>
  <c r="U114" i="13"/>
  <c r="U141" i="13" s="1"/>
  <c r="W114" i="13"/>
  <c r="W141" i="13" s="1"/>
  <c r="X114" i="13"/>
  <c r="X141" i="13" s="1"/>
  <c r="Z114" i="13"/>
  <c r="Z141" i="13" s="1"/>
  <c r="AA114" i="13"/>
  <c r="AA141" i="13" s="1"/>
  <c r="AC114" i="13"/>
  <c r="AC141" i="13" s="1"/>
  <c r="AD114" i="13"/>
  <c r="AD141" i="13" s="1"/>
  <c r="AF114" i="13"/>
  <c r="AF141" i="13" s="1"/>
  <c r="AG114" i="13"/>
  <c r="AG141" i="13" s="1"/>
  <c r="AI114" i="13"/>
  <c r="AI141" i="13" s="1"/>
  <c r="AJ114" i="13"/>
  <c r="AJ141" i="13" s="1"/>
  <c r="AL114" i="13"/>
  <c r="AL141" i="13" s="1"/>
  <c r="AM114" i="13"/>
  <c r="AM141" i="13" s="1"/>
  <c r="AO114" i="13"/>
  <c r="AO141" i="13" s="1"/>
  <c r="AP114" i="13"/>
  <c r="AP141" i="13" s="1"/>
  <c r="I114" i="13"/>
  <c r="I141" i="13" s="1"/>
  <c r="H114" i="13"/>
  <c r="H141" i="13" s="1"/>
  <c r="F95" i="13"/>
  <c r="H94" i="13"/>
  <c r="F96" i="13"/>
  <c r="E96" i="13"/>
  <c r="E141" i="13" l="1"/>
  <c r="E142" i="13"/>
  <c r="AC30" i="13"/>
  <c r="F141" i="13"/>
  <c r="F142" i="13"/>
  <c r="AE115" i="13"/>
  <c r="AE142" i="13" s="1"/>
  <c r="AN114" i="13"/>
  <c r="AN141" i="13" s="1"/>
  <c r="AH114" i="13"/>
  <c r="AH141" i="13" s="1"/>
  <c r="AB114" i="13"/>
  <c r="AB141" i="13" s="1"/>
  <c r="V114" i="13"/>
  <c r="V141" i="13" s="1"/>
  <c r="AK115" i="13"/>
  <c r="AK142" i="13" s="1"/>
  <c r="Y115" i="13"/>
  <c r="Y142" i="13" s="1"/>
  <c r="AQ114" i="13"/>
  <c r="AQ141" i="13" s="1"/>
  <c r="AK114" i="13"/>
  <c r="AK141" i="13" s="1"/>
  <c r="AE114" i="13"/>
  <c r="AE141" i="13" s="1"/>
  <c r="Y114" i="13"/>
  <c r="Y141" i="13" s="1"/>
  <c r="AQ115" i="13"/>
  <c r="AQ142" i="13" s="1"/>
  <c r="E94" i="13"/>
  <c r="H109" i="13"/>
  <c r="AN115" i="13"/>
  <c r="AN142" i="13" s="1"/>
  <c r="AH115" i="13"/>
  <c r="AH142" i="13" s="1"/>
  <c r="AB115" i="13"/>
  <c r="AB142" i="13" s="1"/>
  <c r="V115" i="13"/>
  <c r="V142" i="13" s="1"/>
  <c r="H173" i="13"/>
  <c r="H171" i="13" s="1"/>
  <c r="E171" i="13" s="1"/>
  <c r="J114" i="13"/>
  <c r="J141" i="13" s="1"/>
  <c r="P114" i="13"/>
  <c r="P141" i="13" s="1"/>
  <c r="J173" i="13"/>
  <c r="F131" i="13"/>
  <c r="J131" i="13"/>
  <c r="J172" i="13"/>
  <c r="J171" i="13" s="1"/>
  <c r="G133" i="13"/>
  <c r="P115" i="13"/>
  <c r="P142" i="13" s="1"/>
  <c r="S114" i="13"/>
  <c r="S141" i="13" s="1"/>
  <c r="M114" i="13"/>
  <c r="M141" i="13" s="1"/>
  <c r="M115" i="13"/>
  <c r="M142" i="13" s="1"/>
  <c r="J115" i="13"/>
  <c r="J142" i="13" s="1"/>
  <c r="S115" i="13"/>
  <c r="S142" i="13" s="1"/>
  <c r="G132" i="13"/>
  <c r="E131" i="13"/>
  <c r="M94" i="13"/>
  <c r="G96" i="13"/>
  <c r="AN94" i="13"/>
  <c r="AB94" i="13"/>
  <c r="AH94" i="13"/>
  <c r="AE94" i="13"/>
  <c r="Y94" i="13"/>
  <c r="S94" i="13"/>
  <c r="F94" i="13"/>
  <c r="J94" i="13"/>
  <c r="V94" i="13"/>
  <c r="AK94" i="13"/>
  <c r="P94" i="13"/>
  <c r="E95" i="13"/>
  <c r="G141" i="13" l="1"/>
  <c r="G142" i="13"/>
  <c r="AC27" i="13"/>
  <c r="E173" i="13"/>
  <c r="F173" i="13"/>
  <c r="E172" i="13"/>
  <c r="G131" i="13"/>
  <c r="F172" i="13"/>
  <c r="AQ94" i="13"/>
  <c r="G95" i="13"/>
  <c r="G94" i="13"/>
  <c r="AP30" i="13" l="1"/>
  <c r="AC24" i="13"/>
  <c r="AC22" i="13"/>
  <c r="F171" i="13"/>
  <c r="AC21" i="13" l="1"/>
  <c r="AC81" i="13" s="1"/>
  <c r="AE81" i="13" s="1"/>
  <c r="AC82" i="13"/>
  <c r="AE82" i="13" s="1"/>
  <c r="Z30" i="13"/>
  <c r="U30" i="13"/>
  <c r="W30" i="13"/>
  <c r="X30" i="13"/>
  <c r="AA30" i="13"/>
  <c r="AD30" i="13"/>
  <c r="AE30" i="13" s="1"/>
  <c r="G171" i="13"/>
  <c r="AB30" i="13" l="1"/>
  <c r="Y30" i="13"/>
  <c r="AJ30" i="13"/>
  <c r="T30" i="13"/>
  <c r="V30" i="13" s="1"/>
  <c r="AD27" i="13"/>
  <c r="AE27" i="13" s="1"/>
  <c r="AA27" i="13"/>
  <c r="N30" i="13"/>
  <c r="W27" i="13"/>
  <c r="AM30" i="13"/>
  <c r="AL30" i="13"/>
  <c r="AN30" i="13" s="1"/>
  <c r="U27" i="13"/>
  <c r="X27" i="13"/>
  <c r="O30" i="13"/>
  <c r="AG30" i="13"/>
  <c r="R30" i="13"/>
  <c r="AI30" i="13"/>
  <c r="Z27" i="13"/>
  <c r="AO30" i="13"/>
  <c r="AQ30" i="13" s="1"/>
  <c r="Q30" i="13"/>
  <c r="AP22" i="13"/>
  <c r="AP21" i="13" s="1"/>
  <c r="AP24" i="13"/>
  <c r="AF30" i="13"/>
  <c r="AK30" i="13" l="1"/>
  <c r="AH30" i="13"/>
  <c r="S30" i="13"/>
  <c r="P30" i="13"/>
  <c r="Y27" i="13"/>
  <c r="AB27" i="13"/>
  <c r="X24" i="13"/>
  <c r="X22" i="13"/>
  <c r="X21" i="13" s="1"/>
  <c r="AA24" i="13"/>
  <c r="AA22" i="13"/>
  <c r="AA21" i="13" s="1"/>
  <c r="T27" i="13"/>
  <c r="V27" i="13" s="1"/>
  <c r="W24" i="13"/>
  <c r="Y24" i="13" s="1"/>
  <c r="W22" i="13"/>
  <c r="AF27" i="13"/>
  <c r="Q27" i="13"/>
  <c r="O27" i="13"/>
  <c r="AG27" i="13"/>
  <c r="Z24" i="13"/>
  <c r="AB24" i="13" s="1"/>
  <c r="Z22" i="13"/>
  <c r="R27" i="13"/>
  <c r="U24" i="13"/>
  <c r="U22" i="13"/>
  <c r="U21" i="13" s="1"/>
  <c r="N27" i="13"/>
  <c r="AD24" i="13"/>
  <c r="AE24" i="13" s="1"/>
  <c r="AD22" i="13"/>
  <c r="L26" i="17"/>
  <c r="F26" i="17"/>
  <c r="G26" i="17" s="1"/>
  <c r="L25" i="17"/>
  <c r="F25" i="17"/>
  <c r="G25" i="17" s="1"/>
  <c r="E23" i="17"/>
  <c r="L20" i="17"/>
  <c r="L17" i="17"/>
  <c r="AH27" i="13" l="1"/>
  <c r="P27" i="13"/>
  <c r="S27" i="13"/>
  <c r="AD21" i="13"/>
  <c r="AE21" i="13" s="1"/>
  <c r="AE22" i="13"/>
  <c r="Z21" i="13"/>
  <c r="AB21" i="13" s="1"/>
  <c r="AB22" i="13"/>
  <c r="W21" i="13"/>
  <c r="Y21" i="13" s="1"/>
  <c r="Y22" i="13"/>
  <c r="R24" i="13"/>
  <c r="R22" i="13"/>
  <c r="R21" i="13" s="1"/>
  <c r="O22" i="13"/>
  <c r="O21" i="13" s="1"/>
  <c r="O24" i="13"/>
  <c r="T22" i="13"/>
  <c r="T24" i="13"/>
  <c r="V24" i="13" s="1"/>
  <c r="AJ22" i="13"/>
  <c r="AJ21" i="13" s="1"/>
  <c r="AJ24" i="13"/>
  <c r="AF22" i="13"/>
  <c r="AF15" i="13" s="1"/>
  <c r="AF24" i="13"/>
  <c r="AL24" i="13"/>
  <c r="AL22" i="13"/>
  <c r="N24" i="13"/>
  <c r="N22" i="13"/>
  <c r="AG24" i="13"/>
  <c r="AG22" i="13"/>
  <c r="AG21" i="13" s="1"/>
  <c r="AM22" i="13"/>
  <c r="AM21" i="13" s="1"/>
  <c r="AM24" i="13"/>
  <c r="Q22" i="13"/>
  <c r="Q24" i="13"/>
  <c r="AO24" i="13"/>
  <c r="AQ24" i="13" s="1"/>
  <c r="AO22" i="13"/>
  <c r="AO82" i="13" s="1"/>
  <c r="AQ82" i="13" s="1"/>
  <c r="AI24" i="13"/>
  <c r="AI22" i="13"/>
  <c r="F23" i="17"/>
  <c r="G23" i="17" s="1"/>
  <c r="AK22" i="13" l="1"/>
  <c r="AI82" i="13"/>
  <c r="AK82" i="13" s="1"/>
  <c r="AH22" i="13"/>
  <c r="AF82" i="13"/>
  <c r="AH82" i="13" s="1"/>
  <c r="AK24" i="13"/>
  <c r="AN24" i="13"/>
  <c r="AO21" i="13"/>
  <c r="AQ22" i="13"/>
  <c r="AL21" i="13"/>
  <c r="AN21" i="13" s="1"/>
  <c r="AN22" i="13"/>
  <c r="AH24" i="13"/>
  <c r="T21" i="13"/>
  <c r="V21" i="13" s="1"/>
  <c r="V22" i="13"/>
  <c r="S24" i="13"/>
  <c r="Q21" i="13"/>
  <c r="S21" i="13" s="1"/>
  <c r="S22" i="13"/>
  <c r="P24" i="13"/>
  <c r="N21" i="13"/>
  <c r="P21" i="13" s="1"/>
  <c r="P22" i="13"/>
  <c r="AF21" i="13"/>
  <c r="AI21" i="13"/>
  <c r="G19" i="13"/>
  <c r="AK21" i="13" l="1"/>
  <c r="AI81" i="13"/>
  <c r="AK81" i="13" s="1"/>
  <c r="AQ21" i="13"/>
  <c r="AO81" i="13"/>
  <c r="AQ81" i="13" s="1"/>
  <c r="AH21" i="13"/>
  <c r="AF81" i="13"/>
  <c r="G13" i="17"/>
  <c r="G15" i="17"/>
  <c r="F22" i="17"/>
  <c r="G22" i="17" s="1"/>
  <c r="G18" i="17"/>
  <c r="G11" i="17"/>
  <c r="G19" i="17"/>
  <c r="G12" i="17"/>
  <c r="AH81" i="13" l="1"/>
  <c r="E81" i="13"/>
  <c r="G20" i="17"/>
  <c r="G14" i="17"/>
  <c r="G10" i="17"/>
  <c r="G21" i="17"/>
  <c r="G17" i="17" l="1"/>
  <c r="G173" i="13" l="1"/>
  <c r="G172" i="13"/>
  <c r="E219" i="13" l="1"/>
  <c r="F220" i="13" l="1"/>
  <c r="E220" i="13"/>
  <c r="F219" i="13"/>
  <c r="G219" i="13" s="1"/>
  <c r="H113" i="13"/>
  <c r="H140" i="13" s="1"/>
  <c r="AQ86" i="13"/>
  <c r="I87" i="13"/>
  <c r="J87" i="13"/>
  <c r="K87" i="13"/>
  <c r="L87" i="13"/>
  <c r="M87" i="13"/>
  <c r="N87" i="13"/>
  <c r="O87" i="13"/>
  <c r="P87" i="13"/>
  <c r="Q87" i="13"/>
  <c r="R87" i="13"/>
  <c r="S87" i="13"/>
  <c r="T87" i="13"/>
  <c r="U87" i="13"/>
  <c r="V87" i="13"/>
  <c r="W87" i="13"/>
  <c r="X87" i="13"/>
  <c r="Y87" i="13"/>
  <c r="Z87" i="13"/>
  <c r="AA87" i="13"/>
  <c r="AB87" i="13"/>
  <c r="AC87" i="13"/>
  <c r="AD87" i="13"/>
  <c r="AE87" i="13"/>
  <c r="AF87" i="13"/>
  <c r="AG87" i="13"/>
  <c r="AH87" i="13"/>
  <c r="AI87" i="13"/>
  <c r="AJ87" i="13"/>
  <c r="AK87" i="13"/>
  <c r="AL87" i="13"/>
  <c r="AM87" i="13"/>
  <c r="AN87" i="13"/>
  <c r="AO87" i="13"/>
  <c r="AP87" i="13"/>
  <c r="AQ87" i="13"/>
  <c r="AP111" i="13" l="1"/>
  <c r="AL111" i="13"/>
  <c r="AD111" i="13"/>
  <c r="Z111" i="13"/>
  <c r="R111" i="13"/>
  <c r="N111" i="13"/>
  <c r="AG111" i="13"/>
  <c r="U111" i="13"/>
  <c r="I111" i="13"/>
  <c r="AJ111" i="13"/>
  <c r="AF111" i="13"/>
  <c r="X111" i="13"/>
  <c r="T111" i="13"/>
  <c r="L111" i="13"/>
  <c r="AO111" i="13"/>
  <c r="AC111" i="13"/>
  <c r="Q111" i="13"/>
  <c r="AM111" i="13"/>
  <c r="AI111" i="13"/>
  <c r="AA111" i="13"/>
  <c r="W111" i="13"/>
  <c r="O111" i="13"/>
  <c r="K111" i="13"/>
  <c r="M110" i="13"/>
  <c r="L113" i="13"/>
  <c r="L140" i="13" s="1"/>
  <c r="M140" i="13" s="1"/>
  <c r="T113" i="13"/>
  <c r="T140" i="13" s="1"/>
  <c r="X113" i="13"/>
  <c r="X140" i="13" s="1"/>
  <c r="AF113" i="13"/>
  <c r="AF140" i="13" s="1"/>
  <c r="AJ113" i="13"/>
  <c r="AJ140" i="13" s="1"/>
  <c r="AK140" i="13" s="1"/>
  <c r="I113" i="13"/>
  <c r="I140" i="13" s="1"/>
  <c r="Q113" i="13"/>
  <c r="Q140" i="13" s="1"/>
  <c r="U113" i="13"/>
  <c r="U140" i="13" s="1"/>
  <c r="AC113" i="13"/>
  <c r="AC140" i="13" s="1"/>
  <c r="AG113" i="13"/>
  <c r="AG140" i="13" s="1"/>
  <c r="AO113" i="13"/>
  <c r="AO140" i="13" s="1"/>
  <c r="N113" i="13"/>
  <c r="N140" i="13" s="1"/>
  <c r="R113" i="13"/>
  <c r="R140" i="13" s="1"/>
  <c r="Z113" i="13"/>
  <c r="Z140" i="13" s="1"/>
  <c r="AD113" i="13"/>
  <c r="AD140" i="13" s="1"/>
  <c r="AL113" i="13"/>
  <c r="AL140" i="13" s="1"/>
  <c r="AP113" i="13"/>
  <c r="AP140" i="13" s="1"/>
  <c r="K113" i="13"/>
  <c r="K140" i="13" s="1"/>
  <c r="O113" i="13"/>
  <c r="O140" i="13" s="1"/>
  <c r="W113" i="13"/>
  <c r="W140" i="13" s="1"/>
  <c r="AA113" i="13"/>
  <c r="AA140" i="13" s="1"/>
  <c r="AI113" i="13"/>
  <c r="AI140" i="13" s="1"/>
  <c r="AM113" i="13"/>
  <c r="AM140" i="13" s="1"/>
  <c r="L85" i="13"/>
  <c r="L109" i="13" s="1"/>
  <c r="AM85" i="13"/>
  <c r="AM109" i="13" s="1"/>
  <c r="K85" i="13"/>
  <c r="AJ85" i="13"/>
  <c r="AJ109" i="13" s="1"/>
  <c r="AA85" i="13"/>
  <c r="AA109" i="13" s="1"/>
  <c r="O85" i="13"/>
  <c r="O109" i="13" s="1"/>
  <c r="AP85" i="13"/>
  <c r="AP109" i="13" s="1"/>
  <c r="AL85" i="13"/>
  <c r="AL109" i="13" s="1"/>
  <c r="AD85" i="13"/>
  <c r="AD109" i="13" s="1"/>
  <c r="Z85" i="13"/>
  <c r="Z109" i="13" s="1"/>
  <c r="R85" i="13"/>
  <c r="R109" i="13" s="1"/>
  <c r="N85" i="13"/>
  <c r="AF85" i="13"/>
  <c r="AF109" i="13" s="1"/>
  <c r="AI85" i="13"/>
  <c r="AI109" i="13" s="1"/>
  <c r="W85" i="13"/>
  <c r="W109" i="13" s="1"/>
  <c r="AO85" i="13"/>
  <c r="AO109" i="13" s="1"/>
  <c r="AG85" i="13"/>
  <c r="AG109" i="13" s="1"/>
  <c r="AC85" i="13"/>
  <c r="AC109" i="13" s="1"/>
  <c r="U85" i="13"/>
  <c r="U109" i="13" s="1"/>
  <c r="Q85" i="13"/>
  <c r="Q109" i="13" s="1"/>
  <c r="I85" i="13"/>
  <c r="I109" i="13" s="1"/>
  <c r="J109" i="13" s="1"/>
  <c r="X85" i="13"/>
  <c r="X109" i="13" s="1"/>
  <c r="Y109" i="13" s="1"/>
  <c r="T85" i="13"/>
  <c r="T109" i="13" s="1"/>
  <c r="AN111" i="13"/>
  <c r="AH111" i="13"/>
  <c r="AB111" i="13"/>
  <c r="V111" i="13"/>
  <c r="P111" i="13"/>
  <c r="J111" i="13"/>
  <c r="AN110" i="13"/>
  <c r="AH110" i="13"/>
  <c r="AB110" i="13"/>
  <c r="V110" i="13"/>
  <c r="P110" i="13"/>
  <c r="J110" i="13"/>
  <c r="AQ111" i="13"/>
  <c r="AK111" i="13"/>
  <c r="AE111" i="13"/>
  <c r="Y111" i="13"/>
  <c r="S111" i="13"/>
  <c r="M111" i="13"/>
  <c r="AQ110" i="13"/>
  <c r="AK110" i="13"/>
  <c r="AE110" i="13"/>
  <c r="Y110" i="13"/>
  <c r="S110" i="13"/>
  <c r="G220" i="13"/>
  <c r="E176" i="13"/>
  <c r="F114" i="13"/>
  <c r="F87" i="13"/>
  <c r="F86" i="13"/>
  <c r="E87" i="13"/>
  <c r="E115" i="13"/>
  <c r="E114" i="13"/>
  <c r="F115" i="13"/>
  <c r="AB140" i="13" l="1"/>
  <c r="AQ140" i="13"/>
  <c r="V140" i="13"/>
  <c r="S140" i="13"/>
  <c r="AH140" i="13"/>
  <c r="F140" i="13"/>
  <c r="J140" i="13"/>
  <c r="AN140" i="13"/>
  <c r="P140" i="13"/>
  <c r="AE140" i="13"/>
  <c r="E140" i="13"/>
  <c r="Y140" i="13"/>
  <c r="AN113" i="13"/>
  <c r="AE113" i="13"/>
  <c r="Y113" i="13"/>
  <c r="AB113" i="13"/>
  <c r="AQ113" i="13"/>
  <c r="AK113" i="13"/>
  <c r="AH113" i="13"/>
  <c r="AH109" i="13"/>
  <c r="M109" i="13"/>
  <c r="V113" i="13"/>
  <c r="S109" i="13"/>
  <c r="AE109" i="13"/>
  <c r="AB109" i="13"/>
  <c r="AN109" i="13"/>
  <c r="V109" i="13"/>
  <c r="AQ109" i="13"/>
  <c r="E109" i="13"/>
  <c r="AK109" i="13"/>
  <c r="P109" i="13"/>
  <c r="S85" i="13"/>
  <c r="F85" i="13"/>
  <c r="AE85" i="13"/>
  <c r="G18" i="13"/>
  <c r="E111" i="13"/>
  <c r="AQ85" i="13"/>
  <c r="V85" i="13"/>
  <c r="J85" i="13"/>
  <c r="G115" i="13"/>
  <c r="E110" i="13"/>
  <c r="G87" i="13"/>
  <c r="G114" i="13"/>
  <c r="G176" i="13"/>
  <c r="G86" i="13"/>
  <c r="F238" i="13"/>
  <c r="F110" i="13"/>
  <c r="F111" i="13"/>
  <c r="E238" i="13"/>
  <c r="P113" i="13"/>
  <c r="E113" i="13"/>
  <c r="S113" i="13"/>
  <c r="M113" i="13"/>
  <c r="M85" i="13"/>
  <c r="AK85" i="13"/>
  <c r="AH85" i="13"/>
  <c r="P85" i="13"/>
  <c r="F175" i="13"/>
  <c r="F113" i="13"/>
  <c r="J113" i="13"/>
  <c r="G140" i="13" l="1"/>
  <c r="G111" i="13"/>
  <c r="AB85" i="13"/>
  <c r="G110" i="13"/>
  <c r="G113" i="13"/>
  <c r="G175" i="13"/>
  <c r="G238" i="13"/>
  <c r="G17" i="13"/>
  <c r="F237" i="13"/>
  <c r="F109" i="13" l="1"/>
  <c r="Y85" i="13"/>
  <c r="AN85" i="13"/>
  <c r="E85" i="13"/>
  <c r="G237" i="13"/>
  <c r="H25" i="3"/>
  <c r="E25" i="3"/>
  <c r="D23" i="3"/>
  <c r="K8" i="2"/>
  <c r="Z8" i="2"/>
  <c r="Y9" i="2"/>
  <c r="B24" i="8"/>
  <c r="D23" i="8"/>
  <c r="C22" i="8" s="1"/>
  <c r="D22" i="8" s="1"/>
  <c r="D21" i="8"/>
  <c r="D20" i="8"/>
  <c r="D18" i="8"/>
  <c r="C17" i="8" s="1"/>
  <c r="D17" i="8" s="1"/>
  <c r="D16" i="8"/>
  <c r="D15" i="8"/>
  <c r="D13" i="8"/>
  <c r="D12" i="8"/>
  <c r="D10" i="8"/>
  <c r="D9" i="8"/>
  <c r="D7" i="8"/>
  <c r="D6" i="8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G240" i="13" l="1"/>
  <c r="G109" i="13"/>
  <c r="G85" i="13"/>
  <c r="C5" i="8"/>
  <c r="C8" i="8"/>
  <c r="D8" i="8" s="1"/>
  <c r="C11" i="8"/>
  <c r="D11" i="8" s="1"/>
  <c r="C14" i="8"/>
  <c r="D14" i="8" s="1"/>
  <c r="C19" i="8"/>
  <c r="D19" i="8" s="1"/>
  <c r="D5" i="8"/>
  <c r="G241" i="13" l="1"/>
  <c r="C24" i="8"/>
  <c r="D24" i="8"/>
  <c r="N9" i="13"/>
  <c r="N246" i="13" s="1"/>
  <c r="O9" i="13"/>
  <c r="Q9" i="13"/>
  <c r="Q246" i="13" s="1"/>
  <c r="R9" i="13"/>
  <c r="R246" i="13" s="1"/>
  <c r="T9" i="13"/>
  <c r="T246" i="13" s="1"/>
  <c r="U9" i="13"/>
  <c r="W9" i="13"/>
  <c r="W246" i="13" s="1"/>
  <c r="X9" i="13"/>
  <c r="X246" i="13" s="1"/>
  <c r="Z9" i="13"/>
  <c r="AA9" i="13"/>
  <c r="AA246" i="13" s="1"/>
  <c r="AC9" i="13"/>
  <c r="AC246" i="13" s="1"/>
  <c r="AD9" i="13"/>
  <c r="AD246" i="13" s="1"/>
  <c r="AF9" i="13"/>
  <c r="AF246" i="13" s="1"/>
  <c r="AG9" i="13"/>
  <c r="AG246" i="13" s="1"/>
  <c r="AI9" i="13"/>
  <c r="AI246" i="13" s="1"/>
  <c r="AJ9" i="13"/>
  <c r="AJ246" i="13" s="1"/>
  <c r="AL9" i="13"/>
  <c r="AM9" i="13"/>
  <c r="AO9" i="13"/>
  <c r="AP9" i="13"/>
  <c r="AP246" i="13" s="1"/>
  <c r="N10" i="13"/>
  <c r="N247" i="13" s="1"/>
  <c r="O10" i="13"/>
  <c r="Q10" i="13"/>
  <c r="Q247" i="13" s="1"/>
  <c r="R10" i="13"/>
  <c r="S10" i="13" s="1"/>
  <c r="S16" i="13" s="1"/>
  <c r="T10" i="13"/>
  <c r="U10" i="13"/>
  <c r="U247" i="13" s="1"/>
  <c r="W10" i="13"/>
  <c r="X10" i="13"/>
  <c r="Z10" i="13"/>
  <c r="AA10" i="13"/>
  <c r="AB10" i="13" s="1"/>
  <c r="AB16" i="13" s="1"/>
  <c r="AC10" i="13"/>
  <c r="AD10" i="13"/>
  <c r="AE10" i="13" s="1"/>
  <c r="AF10" i="13"/>
  <c r="AG10" i="13"/>
  <c r="AG247" i="13" s="1"/>
  <c r="AI10" i="13"/>
  <c r="AI247" i="13" s="1"/>
  <c r="AJ10" i="13"/>
  <c r="AJ247" i="13" s="1"/>
  <c r="AL10" i="13"/>
  <c r="AM10" i="13"/>
  <c r="AN10" i="13" s="1"/>
  <c r="AN16" i="13" s="1"/>
  <c r="AO10" i="13"/>
  <c r="AP10" i="13"/>
  <c r="AP247" i="13" s="1"/>
  <c r="N12" i="13"/>
  <c r="O12" i="13"/>
  <c r="O11" i="13" s="1"/>
  <c r="Q12" i="13"/>
  <c r="R12" i="13"/>
  <c r="T12" i="13"/>
  <c r="U12" i="13"/>
  <c r="W12" i="13"/>
  <c r="X12" i="13"/>
  <c r="Y12" i="13"/>
  <c r="Z12" i="13"/>
  <c r="AA12" i="13"/>
  <c r="AC12" i="13"/>
  <c r="AD12" i="13"/>
  <c r="AF12" i="13"/>
  <c r="AF11" i="13" s="1"/>
  <c r="AG12" i="13"/>
  <c r="AI12" i="13"/>
  <c r="AK12" i="13" s="1"/>
  <c r="AJ12" i="13"/>
  <c r="AL12" i="13"/>
  <c r="AM12" i="13"/>
  <c r="AO12" i="13"/>
  <c r="AP12" i="13"/>
  <c r="N13" i="13"/>
  <c r="O13" i="13"/>
  <c r="Q13" i="13"/>
  <c r="R13" i="13"/>
  <c r="S13" i="13" s="1"/>
  <c r="T13" i="13"/>
  <c r="U13" i="13"/>
  <c r="W13" i="13"/>
  <c r="X13" i="13"/>
  <c r="Y13" i="13" s="1"/>
  <c r="Z13" i="13"/>
  <c r="AA13" i="13"/>
  <c r="AB13" i="13" s="1"/>
  <c r="AC13" i="13"/>
  <c r="AD13" i="13"/>
  <c r="AE13" i="13" s="1"/>
  <c r="AF13" i="13"/>
  <c r="AG13" i="13"/>
  <c r="AH13" i="13" s="1"/>
  <c r="AI13" i="13"/>
  <c r="AJ13" i="13"/>
  <c r="AL13" i="13"/>
  <c r="AM13" i="13"/>
  <c r="AO13" i="13"/>
  <c r="AP13" i="13"/>
  <c r="N15" i="13"/>
  <c r="O15" i="13"/>
  <c r="Q15" i="13"/>
  <c r="R15" i="13"/>
  <c r="T15" i="13"/>
  <c r="U15" i="13"/>
  <c r="W15" i="13"/>
  <c r="X15" i="13"/>
  <c r="Z15" i="13"/>
  <c r="AA15" i="13"/>
  <c r="AC15" i="13"/>
  <c r="AD15" i="13"/>
  <c r="AG15" i="13"/>
  <c r="AI15" i="13"/>
  <c r="AJ15" i="13"/>
  <c r="AL15" i="13"/>
  <c r="AM15" i="13"/>
  <c r="AO15" i="13"/>
  <c r="N16" i="13"/>
  <c r="O16" i="13"/>
  <c r="Q16" i="13"/>
  <c r="R16" i="13"/>
  <c r="T16" i="13"/>
  <c r="U16" i="13"/>
  <c r="W16" i="13"/>
  <c r="X16" i="13"/>
  <c r="Z16" i="13"/>
  <c r="AA16" i="13"/>
  <c r="AC16" i="13"/>
  <c r="AD16" i="13"/>
  <c r="AF16" i="13"/>
  <c r="AG16" i="13"/>
  <c r="AI16" i="13"/>
  <c r="AJ16" i="13"/>
  <c r="AL16" i="13"/>
  <c r="AM16" i="13"/>
  <c r="AO16" i="13"/>
  <c r="AP16" i="13"/>
  <c r="AP14" i="13" s="1"/>
  <c r="O246" i="13"/>
  <c r="U246" i="13"/>
  <c r="Z246" i="13"/>
  <c r="AM246" i="13"/>
  <c r="O247" i="13"/>
  <c r="T247" i="13"/>
  <c r="W247" i="13"/>
  <c r="X247" i="13"/>
  <c r="Z247" i="13"/>
  <c r="AC247" i="13"/>
  <c r="AF247" i="13"/>
  <c r="AL247" i="13"/>
  <c r="AO247" i="13"/>
  <c r="P246" i="13" l="1"/>
  <c r="AD247" i="13"/>
  <c r="R247" i="13"/>
  <c r="S247" i="13" s="1"/>
  <c r="AQ10" i="13"/>
  <c r="AQ16" i="13" s="1"/>
  <c r="AO8" i="13"/>
  <c r="AO245" i="13" s="1"/>
  <c r="AO246" i="13"/>
  <c r="AQ246" i="13" s="1"/>
  <c r="AB15" i="13"/>
  <c r="AC8" i="13"/>
  <c r="AC245" i="13" s="1"/>
  <c r="AJ8" i="13"/>
  <c r="AJ245" i="13" s="1"/>
  <c r="T8" i="13"/>
  <c r="T245" i="13" s="1"/>
  <c r="AN247" i="13"/>
  <c r="AB247" i="13"/>
  <c r="V9" i="13"/>
  <c r="V246" i="13" s="1"/>
  <c r="AM247" i="13"/>
  <c r="AA247" i="13"/>
  <c r="P247" i="13"/>
  <c r="AL8" i="13"/>
  <c r="AL245" i="13" s="1"/>
  <c r="AF8" i="13"/>
  <c r="AF245" i="13" s="1"/>
  <c r="Z8" i="13"/>
  <c r="Z245" i="13" s="1"/>
  <c r="U8" i="13"/>
  <c r="U245" i="13" s="1"/>
  <c r="V13" i="13"/>
  <c r="AA11" i="13"/>
  <c r="W11" i="13"/>
  <c r="AJ11" i="13"/>
  <c r="T11" i="13"/>
  <c r="AE16" i="13"/>
  <c r="AE247" i="13"/>
  <c r="Q11" i="13"/>
  <c r="AK10" i="13"/>
  <c r="V10" i="13"/>
  <c r="V247" i="13" s="1"/>
  <c r="P10" i="13"/>
  <c r="AH9" i="13"/>
  <c r="AH246" i="13" s="1"/>
  <c r="Q8" i="13"/>
  <c r="Q245" i="13" s="1"/>
  <c r="X11" i="13"/>
  <c r="AG8" i="13"/>
  <c r="AO11" i="13"/>
  <c r="AQ247" i="13"/>
  <c r="S246" i="13"/>
  <c r="AL246" i="13"/>
  <c r="AQ13" i="13"/>
  <c r="AK13" i="13"/>
  <c r="AM11" i="13"/>
  <c r="AI11" i="13"/>
  <c r="AK11" i="13" s="1"/>
  <c r="AC11" i="13"/>
  <c r="AH10" i="13"/>
  <c r="X8" i="13"/>
  <c r="X245" i="13" s="1"/>
  <c r="N8" i="13"/>
  <c r="N245" i="13" s="1"/>
  <c r="AI14" i="13"/>
  <c r="AM14" i="13"/>
  <c r="AN15" i="13"/>
  <c r="AC14" i="13"/>
  <c r="W14" i="13"/>
  <c r="V16" i="13"/>
  <c r="R14" i="13"/>
  <c r="P15" i="13"/>
  <c r="AO14" i="13"/>
  <c r="AQ14" i="13" s="1"/>
  <c r="T14" i="13"/>
  <c r="AA14" i="13"/>
  <c r="AG14" i="13"/>
  <c r="Q14" i="13"/>
  <c r="O14" i="13"/>
  <c r="AL14" i="13"/>
  <c r="AF14" i="13"/>
  <c r="U14" i="13"/>
  <c r="AD11" i="13"/>
  <c r="N11" i="13"/>
  <c r="P11" i="13" s="1"/>
  <c r="AM8" i="13"/>
  <c r="W8" i="13"/>
  <c r="R8" i="13"/>
  <c r="S9" i="13"/>
  <c r="P13" i="13"/>
  <c r="AP11" i="13"/>
  <c r="Z11" i="13"/>
  <c r="AB11" i="13" s="1"/>
  <c r="U11" i="13"/>
  <c r="V11" i="13" s="1"/>
  <c r="V12" i="13"/>
  <c r="Y10" i="13"/>
  <c r="AI8" i="13"/>
  <c r="AI245" i="13" s="1"/>
  <c r="AD8" i="13"/>
  <c r="AE9" i="13"/>
  <c r="AE246" i="13" s="1"/>
  <c r="P16" i="13"/>
  <c r="AJ14" i="13"/>
  <c r="AK15" i="13"/>
  <c r="AD14" i="13"/>
  <c r="Z14" i="13"/>
  <c r="AN13" i="13"/>
  <c r="R11" i="13"/>
  <c r="AA8" i="13"/>
  <c r="X14" i="13"/>
  <c r="Y15" i="13"/>
  <c r="N14" i="13"/>
  <c r="AL11" i="13"/>
  <c r="AN11" i="13" s="1"/>
  <c r="AG11" i="13"/>
  <c r="AH11" i="13" s="1"/>
  <c r="AH12" i="13"/>
  <c r="AP8" i="13"/>
  <c r="AQ9" i="13"/>
  <c r="O8" i="13"/>
  <c r="AE15" i="13"/>
  <c r="S15" i="13"/>
  <c r="AN12" i="13"/>
  <c r="AB12" i="13"/>
  <c r="P12" i="13"/>
  <c r="AK9" i="13"/>
  <c r="AK246" i="13" s="1"/>
  <c r="Y9" i="13"/>
  <c r="Y246" i="13" s="1"/>
  <c r="AQ15" i="13"/>
  <c r="AH15" i="13"/>
  <c r="V15" i="13"/>
  <c r="AQ12" i="13"/>
  <c r="AE12" i="13"/>
  <c r="S12" i="13"/>
  <c r="AN9" i="13"/>
  <c r="AN246" i="13" s="1"/>
  <c r="AB9" i="13"/>
  <c r="AB246" i="13" s="1"/>
  <c r="P9" i="13"/>
  <c r="P14" i="13" l="1"/>
  <c r="V8" i="13"/>
  <c r="V245" i="13"/>
  <c r="AH8" i="13"/>
  <c r="AK245" i="13"/>
  <c r="AE11" i="13"/>
  <c r="Y11" i="13"/>
  <c r="AK14" i="13"/>
  <c r="AK8" i="13"/>
  <c r="AH16" i="13"/>
  <c r="AH247" i="13"/>
  <c r="AG245" i="13"/>
  <c r="AH245" i="13" s="1"/>
  <c r="AK16" i="13"/>
  <c r="AK247" i="13"/>
  <c r="AQ11" i="13"/>
  <c r="S11" i="13"/>
  <c r="AH14" i="13"/>
  <c r="AE14" i="13"/>
  <c r="V14" i="13"/>
  <c r="S14" i="13"/>
  <c r="AB14" i="13"/>
  <c r="AN14" i="13"/>
  <c r="Y14" i="13"/>
  <c r="Y16" i="13"/>
  <c r="Y247" i="13"/>
  <c r="S8" i="13"/>
  <c r="R245" i="13"/>
  <c r="S245" i="13" s="1"/>
  <c r="Y8" i="13"/>
  <c r="W245" i="13"/>
  <c r="Y245" i="13" s="1"/>
  <c r="P8" i="13"/>
  <c r="O245" i="13"/>
  <c r="P245" i="13" s="1"/>
  <c r="AQ8" i="13"/>
  <c r="AP245" i="13"/>
  <c r="AQ245" i="13" s="1"/>
  <c r="AB8" i="13"/>
  <c r="AA245" i="13"/>
  <c r="AB245" i="13" s="1"/>
  <c r="AE8" i="13"/>
  <c r="AD245" i="13"/>
  <c r="AE245" i="13" s="1"/>
  <c r="AN8" i="13"/>
  <c r="AM245" i="13"/>
  <c r="AN245" i="13" s="1"/>
  <c r="I24" i="13"/>
  <c r="E25" i="13"/>
  <c r="F25" i="13"/>
  <c r="K24" i="13"/>
  <c r="L24" i="13"/>
  <c r="F24" i="13" s="1"/>
  <c r="M24" i="13"/>
  <c r="F26" i="13"/>
  <c r="G25" i="13" l="1"/>
  <c r="L27" i="13"/>
  <c r="K27" i="13"/>
  <c r="M27" i="13" s="1"/>
  <c r="F29" i="13"/>
  <c r="I27" i="13"/>
  <c r="F28" i="13"/>
  <c r="F27" i="13" l="1"/>
  <c r="E28" i="13"/>
  <c r="G28" i="13"/>
  <c r="H27" i="13"/>
  <c r="E27" i="13" s="1"/>
  <c r="G27" i="13" s="1"/>
  <c r="J27" i="13"/>
  <c r="E29" i="13"/>
  <c r="G29" i="13"/>
  <c r="H30" i="13"/>
  <c r="I30" i="13"/>
  <c r="J30" i="13"/>
  <c r="E31" i="13"/>
  <c r="F31" i="13"/>
  <c r="F30" i="13"/>
  <c r="L30" i="13"/>
  <c r="F32" i="13"/>
  <c r="E30" i="13"/>
  <c r="K30" i="13"/>
  <c r="M30" i="13" s="1"/>
  <c r="E32" i="13"/>
  <c r="G32" i="13" l="1"/>
  <c r="G30" i="13"/>
  <c r="G31" i="13"/>
  <c r="I15" i="13"/>
  <c r="K15" i="13"/>
  <c r="L16" i="13"/>
  <c r="K21" i="13"/>
  <c r="F22" i="13"/>
  <c r="H22" i="13"/>
  <c r="H15" i="13" s="1"/>
  <c r="I22" i="13"/>
  <c r="J22" i="13"/>
  <c r="K22" i="13"/>
  <c r="L22" i="13"/>
  <c r="L15" i="13" s="1"/>
  <c r="I23" i="13"/>
  <c r="I21" i="13" s="1"/>
  <c r="K23" i="13"/>
  <c r="K16" i="13" s="1"/>
  <c r="L23" i="13"/>
  <c r="M23" i="13"/>
  <c r="L14" i="13" l="1"/>
  <c r="M15" i="13"/>
  <c r="E15" i="13"/>
  <c r="K14" i="13"/>
  <c r="F23" i="13"/>
  <c r="L21" i="13"/>
  <c r="I16" i="13"/>
  <c r="J15" i="13"/>
  <c r="F15" i="13"/>
  <c r="M22" i="13"/>
  <c r="E22" i="13"/>
  <c r="G22" i="13" s="1"/>
  <c r="G15" i="13" l="1"/>
  <c r="M21" i="13"/>
  <c r="F16" i="13"/>
  <c r="F21" i="13"/>
  <c r="M14" i="13"/>
  <c r="I14" i="13"/>
  <c r="F14" i="13" l="1"/>
  <c r="E12" i="13"/>
  <c r="H12" i="13"/>
  <c r="I12" i="13"/>
  <c r="K12" i="13"/>
  <c r="L12" i="13"/>
  <c r="M12" i="13"/>
  <c r="K13" i="13"/>
  <c r="L13" i="13"/>
  <c r="K75" i="13"/>
  <c r="J76" i="13"/>
  <c r="L75" i="13"/>
  <c r="M76" i="13"/>
  <c r="H26" i="13"/>
  <c r="I83" i="13"/>
  <c r="L10" i="13"/>
  <c r="M77" i="13"/>
  <c r="K9" i="13"/>
  <c r="M13" i="13" l="1"/>
  <c r="K11" i="13"/>
  <c r="I10" i="13"/>
  <c r="F83" i="13"/>
  <c r="L11" i="13"/>
  <c r="H23" i="13"/>
  <c r="H24" i="13"/>
  <c r="G76" i="13"/>
  <c r="H13" i="13"/>
  <c r="E13" i="13" s="1"/>
  <c r="I11" i="13"/>
  <c r="F12" i="13"/>
  <c r="G12" i="13" s="1"/>
  <c r="J12" i="13"/>
  <c r="L247" i="13"/>
  <c r="K10" i="13"/>
  <c r="K247" i="13" s="1"/>
  <c r="I75" i="13"/>
  <c r="I82" i="13"/>
  <c r="K246" i="13"/>
  <c r="I13" i="13"/>
  <c r="G77" i="13"/>
  <c r="J77" i="13"/>
  <c r="M75" i="13"/>
  <c r="H75" i="13"/>
  <c r="E75" i="13" s="1"/>
  <c r="E26" i="13"/>
  <c r="G26" i="13" s="1"/>
  <c r="H82" i="13"/>
  <c r="M10" i="13" l="1"/>
  <c r="M16" i="13" s="1"/>
  <c r="M11" i="13"/>
  <c r="I81" i="13"/>
  <c r="J75" i="13"/>
  <c r="F75" i="13"/>
  <c r="G75" i="13" s="1"/>
  <c r="F11" i="13"/>
  <c r="H21" i="13"/>
  <c r="J23" i="13"/>
  <c r="H83" i="13"/>
  <c r="E23" i="13"/>
  <c r="G23" i="13" s="1"/>
  <c r="H16" i="13"/>
  <c r="F13" i="13"/>
  <c r="G13" i="13" s="1"/>
  <c r="J13" i="13"/>
  <c r="M247" i="13"/>
  <c r="E82" i="13"/>
  <c r="H9" i="13"/>
  <c r="H11" i="13"/>
  <c r="E11" i="13" s="1"/>
  <c r="K8" i="13"/>
  <c r="K245" i="13" s="1"/>
  <c r="I247" i="13"/>
  <c r="F10" i="13"/>
  <c r="L9" i="13"/>
  <c r="I9" i="13"/>
  <c r="F82" i="13"/>
  <c r="J82" i="13"/>
  <c r="J24" i="13"/>
  <c r="E24" i="13"/>
  <c r="G24" i="13" s="1"/>
  <c r="G82" i="13" l="1"/>
  <c r="G11" i="13"/>
  <c r="F81" i="13"/>
  <c r="I246" i="13"/>
  <c r="F9" i="13"/>
  <c r="J9" i="13"/>
  <c r="I8" i="13"/>
  <c r="F247" i="13"/>
  <c r="E9" i="13"/>
  <c r="E246" i="13" s="1"/>
  <c r="H246" i="13"/>
  <c r="H10" i="13"/>
  <c r="H8" i="13" s="1"/>
  <c r="E83" i="13"/>
  <c r="G83" i="13" s="1"/>
  <c r="J83" i="13"/>
  <c r="J11" i="13"/>
  <c r="M9" i="13"/>
  <c r="L8" i="13"/>
  <c r="L246" i="13"/>
  <c r="M246" i="13" s="1"/>
  <c r="J16" i="13"/>
  <c r="E16" i="13"/>
  <c r="G16" i="13" s="1"/>
  <c r="H14" i="13"/>
  <c r="J21" i="13"/>
  <c r="E21" i="13"/>
  <c r="G21" i="13" s="1"/>
  <c r="H81" i="13"/>
  <c r="L245" i="13" l="1"/>
  <c r="M245" i="13" s="1"/>
  <c r="M8" i="13"/>
  <c r="J246" i="13"/>
  <c r="J14" i="13"/>
  <c r="E14" i="13"/>
  <c r="G14" i="13" s="1"/>
  <c r="F8" i="13"/>
  <c r="J8" i="13"/>
  <c r="I245" i="13"/>
  <c r="J81" i="13"/>
  <c r="E8" i="13"/>
  <c r="E245" i="13" s="1"/>
  <c r="H245" i="13"/>
  <c r="G81" i="13"/>
  <c r="H247" i="13"/>
  <c r="J247" i="13" s="1"/>
  <c r="E10" i="13"/>
  <c r="J10" i="13"/>
  <c r="F246" i="13"/>
  <c r="G246" i="13" s="1"/>
  <c r="G9" i="13"/>
  <c r="J245" i="13" l="1"/>
  <c r="E247" i="13"/>
  <c r="G247" i="13" s="1"/>
  <c r="G10" i="13"/>
  <c r="F245" i="13"/>
  <c r="G245" i="13" s="1"/>
  <c r="G8" i="13"/>
  <c r="C15" i="19"/>
</calcChain>
</file>

<file path=xl/sharedStrings.xml><?xml version="1.0" encoding="utf-8"?>
<sst xmlns="http://schemas.openxmlformats.org/spreadsheetml/2006/main" count="1416" uniqueCount="515">
  <si>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</si>
  <si>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</si>
  <si>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</si>
  <si>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</si>
  <si>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</si>
  <si>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</si>
  <si>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</si>
  <si>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</si>
  <si>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</si>
  <si>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</si>
  <si>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</si>
  <si>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</si>
  <si>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</si>
  <si>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</si>
  <si>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</si>
  <si>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</si>
  <si>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</si>
  <si>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</si>
  <si>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</si>
  <si>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</si>
  <si>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</si>
  <si>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</si>
  <si>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</si>
  <si>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</si>
  <si>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</si>
  <si>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</si>
  <si>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</si>
  <si>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</si>
  <si>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</si>
  <si>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</si>
  <si>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</si>
  <si>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</si>
  <si>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</si>
  <si>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</si>
  <si>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</si>
  <si>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</si>
  <si>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</si>
  <si>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</si>
  <si>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</si>
  <si>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</si>
  <si>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</si>
  <si>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</si>
  <si>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</si>
  <si>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</si>
  <si>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</si>
  <si>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</si>
  <si>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</si>
  <si>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</si>
  <si>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</si>
  <si>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</si>
  <si>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</si>
  <si>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</si>
  <si>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</si>
  <si>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</si>
  <si>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</si>
  <si>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</si>
  <si>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</si>
  <si>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</si>
  <si>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</si>
  <si>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</si>
  <si>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</si>
  <si>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</si>
  <si>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</si>
  <si>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</si>
  <si>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</si>
  <si>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</si>
  <si>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</si>
  <si>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</si>
  <si>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</si>
  <si>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</si>
  <si>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</si>
  <si>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</si>
  <si>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</si>
  <si>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</si>
  <si>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</si>
  <si>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</si>
  <si>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</si>
  <si>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</si>
  <si>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</si>
  <si>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</si>
  <si>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</si>
  <si>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</si>
  <si>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</si>
  <si>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</si>
  <si>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</si>
  <si>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</si>
  <si>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</si>
  <si>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</si>
  <si>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</si>
  <si>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</si>
  <si>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</si>
  <si>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</si>
  <si>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</si>
  <si>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</si>
  <si>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</si>
  <si>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</si>
  <si>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</si>
  <si>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</si>
  <si>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</si>
  <si>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</si>
  <si>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</si>
  <si>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</si>
  <si>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</si>
  <si>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</si>
  <si>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</si>
  <si>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</si>
  <si>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</si>
  <si>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</si>
  <si>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</si>
  <si>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</si>
  <si>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</si>
  <si>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</si>
  <si>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</si>
  <si>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</si>
  <si>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</si>
  <si>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</si>
  <si>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</si>
  <si>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</si>
  <si>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</si>
  <si>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</si>
  <si>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</si>
  <si>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</si>
  <si>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</si>
  <si>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</si>
  <si>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</si>
  <si>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</si>
  <si>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</si>
  <si>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</si>
  <si>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</si>
  <si>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</si>
  <si>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</si>
  <si>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</si>
  <si>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</si>
  <si>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</si>
  <si>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</si>
  <si>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</si>
  <si>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</si>
  <si>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</si>
  <si>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</si>
  <si>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</si>
  <si>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</si>
  <si>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</si>
  <si>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</si>
  <si>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</si>
  <si>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</si>
  <si>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</si>
  <si>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</si>
  <si>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</si>
  <si>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</si>
  <si>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</si>
  <si>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</si>
  <si>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</si>
  <si>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</si>
  <si>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</si>
  <si>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</si>
  <si>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</si>
  <si>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</si>
  <si>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</si>
  <si>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</si>
  <si>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</si>
  <si>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</si>
  <si>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</si>
  <si>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</si>
  <si>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</si>
  <si>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</si>
  <si>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</si>
  <si>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</si>
  <si>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</si>
  <si>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</si>
  <si>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</si>
  <si>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</si>
  <si>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</si>
  <si>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</si>
  <si>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</si>
  <si>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</si>
  <si>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</si>
  <si>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</si>
  <si>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</si>
  <si>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</si>
  <si>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</si>
  <si>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</si>
  <si>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</si>
  <si>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</si>
  <si>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</si>
  <si>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</si>
  <si>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</si>
  <si>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</si>
  <si>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</si>
  <si>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</si>
  <si>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</si>
  <si>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</si>
  <si>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</si>
  <si>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</si>
  <si>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</si>
  <si>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</si>
  <si>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</si>
  <si>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</si>
  <si>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</si>
  <si>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</si>
  <si>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</si>
  <si>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</si>
  <si>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</si>
  <si>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</si>
  <si>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</si>
  <si>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</si>
  <si>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</si>
  <si>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</si>
  <si>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</si>
  <si>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</si>
  <si>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</si>
  <si>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</si>
  <si>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</si>
  <si>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</si>
  <si>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</si>
  <si>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</si>
  <si>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</si>
  <si>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</si>
  <si>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</si>
  <si>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</si>
  <si>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</si>
  <si>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</si>
  <si>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</si>
  <si>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</si>
  <si>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</si>
  <si>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</si>
  <si>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</si>
  <si>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</si>
  <si>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</si>
  <si>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</si>
  <si>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</si>
  <si>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</si>
  <si>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</si>
  <si>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</si>
  <si>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</si>
  <si>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</si>
  <si>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</si>
  <si>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</si>
  <si>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</si>
  <si>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</si>
  <si>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</si>
  <si>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</si>
  <si>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</si>
  <si>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</si>
  <si>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</si>
  <si>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</si>
  <si>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</si>
  <si>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</si>
  <si>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</si>
  <si>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</si>
  <si>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</si>
  <si>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</si>
  <si>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</si>
  <si>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</si>
  <si>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</si>
  <si>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</si>
  <si>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</si>
  <si>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</si>
  <si>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Всего:</t>
  </si>
  <si>
    <t>Ответственный исполнитель /соисполнитель</t>
  </si>
  <si>
    <t>Всего по муниципальной программе (в разрезе исполнителей, соисполнителей):</t>
  </si>
  <si>
    <t>Согласовано:</t>
  </si>
  <si>
    <t>2.1.1.</t>
  </si>
  <si>
    <t>Базовый показатель на начало реализации муниципальной программы</t>
  </si>
  <si>
    <t>1.1.1.</t>
  </si>
  <si>
    <t>Наименование основных мероприятий /мероприятий муниципальной программы</t>
  </si>
  <si>
    <t>иные источники финансирования</t>
  </si>
  <si>
    <t>Итого по подпрограмме 2</t>
  </si>
  <si>
    <t>Таблица 1</t>
  </si>
  <si>
    <t>расходы по текущей деятельности ответственного исполнителя, соисполнителей муниципальной программы*</t>
  </si>
  <si>
    <t>Х</t>
  </si>
  <si>
    <t>прочие расходы (кроме расходов по текущей деятельности)</t>
  </si>
  <si>
    <t>инвестиции в объекты муниципальной собственности</t>
  </si>
  <si>
    <t>Всего по муниципальной программе:</t>
  </si>
  <si>
    <t>фактическое исполнение</t>
  </si>
  <si>
    <t>**-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</si>
  <si>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Примечание (причины не достижения/перевыполнения показателя)</t>
  </si>
  <si>
    <t>Наименование целевых показателей</t>
  </si>
  <si>
    <t>Таблица 2</t>
  </si>
  <si>
    <t>Таблица 5</t>
  </si>
  <si>
    <t>Анализ показателей эффективности национальных проектов</t>
  </si>
  <si>
    <t>Информация о реализации региональных проектов</t>
  </si>
  <si>
    <t xml:space="preserve">фактическое исполнение (нарастающим итогом
по состоянию на отчетную дату) </t>
  </si>
  <si>
    <t xml:space="preserve">%  от плана </t>
  </si>
  <si>
    <t>% достижения показателя на отчетную дату</t>
  </si>
  <si>
    <r>
      <t>ожидаемый (</t>
    </r>
    <r>
      <rPr>
        <i/>
        <sz val="10"/>
        <rFont val="Times New Roman"/>
        <family val="1"/>
        <charset val="204"/>
      </rPr>
      <t>количественно-измеримый</t>
    </r>
    <r>
      <rPr>
        <sz val="10"/>
        <rFont val="Times New Roman"/>
        <family val="1"/>
        <charset val="204"/>
      </rPr>
      <t xml:space="preserve">) результат, основные социально значимые события  </t>
    </r>
  </si>
  <si>
    <r>
      <t>фактический  (к</t>
    </r>
    <r>
      <rPr>
        <i/>
        <sz val="10"/>
        <rFont val="Times New Roman"/>
        <family val="1"/>
        <charset val="204"/>
      </rPr>
      <t>оличественно-измеримый</t>
    </r>
    <r>
      <rPr>
        <sz val="10"/>
        <rFont val="Times New Roman"/>
        <family val="1"/>
        <charset val="204"/>
      </rPr>
      <t>) результат, основные социально значимые события,</t>
    </r>
    <r>
      <rPr>
        <sz val="9"/>
        <rFont val="Times New Roman"/>
        <family val="1"/>
        <charset val="204"/>
      </rPr>
      <t xml:space="preserve"> достижение результатов, контрольных точек и мероприятий  </t>
    </r>
  </si>
  <si>
    <t>Всего по портфелям проектов:</t>
  </si>
  <si>
    <t>х</t>
  </si>
  <si>
    <t>-</t>
  </si>
  <si>
    <t>бюджет автономного округа (дорожный фонд)</t>
  </si>
  <si>
    <t>Примечание:</t>
  </si>
  <si>
    <t>Исполнитель: 
Новиков Иван Валерьевич, 
главный специалист отдела экономики на транспорте, 
тел. 8 (3467) 388-107</t>
  </si>
  <si>
    <t xml:space="preserve">Региональный проект "_________________" 
</t>
  </si>
  <si>
    <t xml:space="preserve">№ основного мероприятия муниципальной  программы </t>
  </si>
  <si>
    <t>Таблица 4</t>
  </si>
  <si>
    <t>Информация о реализации  проектов, входящих в состав национальных и федеральных проектов (программ) Российской Федерации</t>
  </si>
  <si>
    <t>№ показателя из таблицы 1 постановления об утверждении муниципальной  программы**</t>
  </si>
  <si>
    <t xml:space="preserve">наименование показателя, предусмотренного национальными проектами** </t>
  </si>
  <si>
    <t xml:space="preserve">план**
</t>
  </si>
  <si>
    <t>Наименование муниципальной составляющей регионального проекта</t>
  </si>
  <si>
    <t xml:space="preserve">факт
по состоянию на отчетную дату** </t>
  </si>
  <si>
    <t>* - указывается информация о финансовом обеспечении в разрезе источников финансирования, запланированная постановлением об утверждении муниципальной программы района</t>
  </si>
  <si>
    <t>** - заполняется в разрезе региональных проектов, по строкам "Наименование портфеля проектов" и "Всего по портфелям проектов" не заполняется.</t>
  </si>
  <si>
    <t>Результат реализации. Причины отклонения  фактического исполнения от запланированного</t>
  </si>
  <si>
    <t>1.1.2.</t>
  </si>
  <si>
    <t>1.1.3.</t>
  </si>
  <si>
    <t>1.1.4.</t>
  </si>
  <si>
    <t>1.1.5.</t>
  </si>
  <si>
    <t>1.1.6.</t>
  </si>
  <si>
    <t>1.1.7.</t>
  </si>
  <si>
    <t>1.1.8.</t>
  </si>
  <si>
    <t>1.1.9.</t>
  </si>
  <si>
    <t>1.1.10.</t>
  </si>
  <si>
    <t>2.1.2</t>
  </si>
  <si>
    <t>3.1.1.</t>
  </si>
  <si>
    <t>3.1.2</t>
  </si>
  <si>
    <t>Итого по подпрограмме 3</t>
  </si>
  <si>
    <t>Итого по подпрограмме 4</t>
  </si>
  <si>
    <t>5.1.1.</t>
  </si>
  <si>
    <t>Итого по подпрограмме 5</t>
  </si>
  <si>
    <t>в т.ч. иные межбюджетные трансферты из местного бюджета</t>
  </si>
  <si>
    <t>МКУ УКС</t>
  </si>
  <si>
    <t>1.</t>
  </si>
  <si>
    <t>2.</t>
  </si>
  <si>
    <t>3.</t>
  </si>
  <si>
    <t>3.2.</t>
  </si>
  <si>
    <t>4.</t>
  </si>
  <si>
    <t>5.</t>
  </si>
  <si>
    <t>Специалист  департамента финансов администрации района___________________ (____________________________)</t>
  </si>
  <si>
    <t>в т.ч.безвозмездные поступления физических и юридических лиц</t>
  </si>
  <si>
    <t>всего</t>
  </si>
  <si>
    <t xml:space="preserve">1квартал </t>
  </si>
  <si>
    <t>2 квартал</t>
  </si>
  <si>
    <t xml:space="preserve">3 квартал </t>
  </si>
  <si>
    <t>4 квартал</t>
  </si>
  <si>
    <t>Начальник отдела инвестиций и проектной деятельности департамента экономики  администрации района___________________ (Ф.И.О. подпись)</t>
  </si>
  <si>
    <t xml:space="preserve"> ГРАФИК </t>
  </si>
  <si>
    <t xml:space="preserve">Руководитель:  </t>
  </si>
  <si>
    <t>2.2.1.</t>
  </si>
  <si>
    <t>в т.ч.межбюджетные трансферты из местного бюджета</t>
  </si>
  <si>
    <t>реализации муниципальной программы</t>
  </si>
  <si>
    <t>«Строительство (реконструкция), капитальный и текущий ремонт  объектов Нижневартовского района»</t>
  </si>
  <si>
    <t>А.А.Никишина</t>
  </si>
  <si>
    <t xml:space="preserve">Исполняющий обязанности директора Управление капитального строительства по застройке Нижневартовского района __________________________ </t>
  </si>
  <si>
    <t>план на 2021год *</t>
  </si>
  <si>
    <t xml:space="preserve"> МКУ «УКС по застройке Нижневартовского района»/ управление образования и молодежной политики администрации района</t>
  </si>
  <si>
    <t>Подпрограмма 2. Строительство (реконструкция), капитальный и текущий ремонт объектов культуры.</t>
  </si>
  <si>
    <t xml:space="preserve">Подпрограмма 3. Строительство (реконструкция), капитальный и текущий ремонт объектов физической культуры и спорта.
</t>
  </si>
  <si>
    <t>Подпрограмма1 «Строительство (реконструкция), капитальный и текущий ремонт объектов образования»</t>
  </si>
  <si>
    <t>3.1.3</t>
  </si>
  <si>
    <t>3.1.4</t>
  </si>
  <si>
    <t>3.1.5</t>
  </si>
  <si>
    <t xml:space="preserve">  Капитальный и текущий ремонт (2, 3)</t>
  </si>
  <si>
    <t xml:space="preserve">Подпрограмма 4. Строительство (реконструкция), капитальный  и текущий ремонт объектов административного назначения
</t>
  </si>
  <si>
    <t>4.1.1.</t>
  </si>
  <si>
    <t>4.1.6</t>
  </si>
  <si>
    <t xml:space="preserve"> Реконструкция автовокзала вахтовых перевозок под информационный культурный центр и автостанцию пгт.Излучинск (ПИР)</t>
  </si>
  <si>
    <t>4.2.3.</t>
  </si>
  <si>
    <t>4.2.1.</t>
  </si>
  <si>
    <t>4.2.2</t>
  </si>
  <si>
    <t>4.2.4.</t>
  </si>
  <si>
    <t>4.2.5.</t>
  </si>
  <si>
    <t>Подпрограмма 5. Капитальный  и текущий ремонт объектов жилищного хозяйства</t>
  </si>
  <si>
    <t>5.1.2.</t>
  </si>
  <si>
    <t>5.1.3.</t>
  </si>
  <si>
    <t>5.1.4.</t>
  </si>
  <si>
    <t>5.1.5.</t>
  </si>
  <si>
    <t>Подпрограмма 6. Создание условий для выполнения функций, возложенных на муниципальное казенное учреждение «Управление капитального строительства по застройке Нижневартовского района</t>
  </si>
  <si>
    <t>6.1.</t>
  </si>
  <si>
    <t>Обеспечение деятельности муниципального казенного учреждения «Управление капитального строительства по застройке Нижневартовского района» (1-5)</t>
  </si>
  <si>
    <t>Итого по подпрограмме 6</t>
  </si>
  <si>
    <t>Постановление администрации Нижневартовского района от 20.11.2020 № 1777 "Об утверждении муниципальной программы «Строительство (реконструкция), капитальный и текущий ремонт объектов Нижневартовского района»</t>
  </si>
  <si>
    <t>Целевые показатели муниципальной программы "Строительство (реконструкция), капитальный и текущий ремонт объектов Нижневартовского района»"</t>
  </si>
  <si>
    <t xml:space="preserve">по муниципальной программе </t>
  </si>
  <si>
    <t xml:space="preserve">план, в соответствии с постановлением от </t>
  </si>
  <si>
    <t>Информация о финансировании в 2021 году  (тыс. рублей)</t>
  </si>
  <si>
    <t>Значение показателя на 2021год</t>
  </si>
  <si>
    <t>Ответственный исполнитель: МКУ УКС</t>
  </si>
  <si>
    <t xml:space="preserve">Исполнитель: </t>
  </si>
  <si>
    <t>ИО директора МКУ УКС __________________________ (А.А.Никишина)</t>
  </si>
  <si>
    <t>Строительство новых объектов муниципальной собственности социальной сферы (шт.)&lt;1&gt;</t>
  </si>
  <si>
    <t>Количество объектов муниципальной собственности, улучшивших материально-техническое состояние путем проведения капитальных и текущих ремонтов, отвечающих требованиям безопасности, строительным и техническим нормам (от лимитов финансирования мероприятий) (шт.);&lt;2&gt;, в том числе:, шт.</t>
  </si>
  <si>
    <t>объектов образования</t>
  </si>
  <si>
    <t>объектов культуры</t>
  </si>
  <si>
    <t>объектов физической культуры и спорта</t>
  </si>
  <si>
    <t>объектов административного назначения</t>
  </si>
  <si>
    <t>объектов жилищного хозяйства</t>
  </si>
  <si>
    <t>Доля объектов социальной сферы, в которых проведен капитальный и текущий ремонт, от запланированного количества (%). &lt;3&gt;, в том числе:</t>
  </si>
  <si>
    <t>3.3.</t>
  </si>
  <si>
    <t>Доля объектов административных зданий, в которых проведен капитальный и текущий ремонт, от запланированного количества (%)&lt;4&gt;</t>
  </si>
  <si>
    <t>Доля объектов муниципального жилищного фонда, в которых проведен капитальный и текущий ремонт, от запланированного количества (%)&lt;4&gt;</t>
  </si>
  <si>
    <t>Исполнитель:</t>
  </si>
  <si>
    <t>МКУ «УКС по застройке Нижневартовского района» / управление культуры и спорта администрации района</t>
  </si>
  <si>
    <t>МКУ УКС/ управление экологии, природопользования, земельных ресурсов, по жилищным вопросам и муниципальной собственности администрации района</t>
  </si>
  <si>
    <t>МКУ УКС / управление градостроительства, развития жилищно-коммунального комплекса и энергетики администрации района;</t>
  </si>
  <si>
    <t>График (сетевой график)реализации  муниципальной программы "Строительство (реконструкция), капитальный и текущий ремонт объектов Нижневартовского района» на 2021 год</t>
  </si>
  <si>
    <t>1.1.11.</t>
  </si>
  <si>
    <t>1.1.12.</t>
  </si>
  <si>
    <t>1.1.13.</t>
  </si>
  <si>
    <t>1.1.14.</t>
  </si>
  <si>
    <t>1.1.15.</t>
  </si>
  <si>
    <t>1.1.16.</t>
  </si>
  <si>
    <t>1.1.17.</t>
  </si>
  <si>
    <t xml:space="preserve"> МБОУ "Корликовская ОСШ" в с. Корлики</t>
  </si>
  <si>
    <t xml:space="preserve">МБОУ "Ваховская ОСШ" в п. Ваховск </t>
  </si>
  <si>
    <t xml:space="preserve">МБОУ «Излучинская ОСШУИОП № 1» в пгт. Излучинск </t>
  </si>
  <si>
    <t xml:space="preserve">МБДОУ Охтеурская ОСШ" в с. Охтеурье </t>
  </si>
  <si>
    <t xml:space="preserve">МБОУ "Покурская ОСШ" в с. Покур  </t>
  </si>
  <si>
    <t xml:space="preserve">МБОУ "Чехломеевская ОШ"  в д. Чехломей            </t>
  </si>
  <si>
    <t xml:space="preserve">МБОУ "Излучинская ОНШ" в пгт. Излучинск </t>
  </si>
  <si>
    <t xml:space="preserve">МБДОУ "Ваховский детский сад "Лесная сказка" в п. Ваховск </t>
  </si>
  <si>
    <t xml:space="preserve">МБДОУ "Излучинский ДСКВ "Сказка" в пгт. Излучинск </t>
  </si>
  <si>
    <t xml:space="preserve">МБОУ "Ватинская ОСШ" в д. Вата </t>
  </si>
  <si>
    <t xml:space="preserve">МБДОУ "Новоаганский ДСКВ "Лесная сказка" в пгт. Новоаганск </t>
  </si>
  <si>
    <t xml:space="preserve">МБДОУ "Варьеганский ДСКВ "Олененок" в с. Варьеган </t>
  </si>
  <si>
    <t xml:space="preserve">МБОУ "Новоаганская ОСШ №1" в пгт. Новоаганск </t>
  </si>
  <si>
    <t xml:space="preserve">МБОУ "Ларьякская СШ" в п. Ларьяк </t>
  </si>
  <si>
    <t>Строительство (реконструкция) объектов образования (1)</t>
  </si>
  <si>
    <t>1.2.1.</t>
  </si>
  <si>
    <t xml:space="preserve">Контрольно-пропускной пункт для обеспечения антитеррористической защищенности на объекте МБОУ «Излучинская ОНШ» в пгт. Излучинск </t>
  </si>
  <si>
    <t>Культурно-образовательный комплекс в с. Ларьяк</t>
  </si>
  <si>
    <t>Сельский дом культуры в д. Вате</t>
  </si>
  <si>
    <t>2.2.2.</t>
  </si>
  <si>
    <t>2.2.3.</t>
  </si>
  <si>
    <t>2.2.4.</t>
  </si>
  <si>
    <t>МАУДО "Новоаганская ДШИ" пгт. Новоаганск</t>
  </si>
  <si>
    <t>РМАУ МКДК "Арлекино" пгт. Излучинск</t>
  </si>
  <si>
    <t xml:space="preserve">МАОДО "Ваховская ДШИ" п. Ваховск  </t>
  </si>
  <si>
    <t xml:space="preserve">МАУ "Межпоселенческий Центр национальных промыслов и ремесел" п. Аган </t>
  </si>
  <si>
    <t>Капитальный и текущий ремонт объектов образования (2, 3)</t>
  </si>
  <si>
    <t>Итого по подпрограмме 1</t>
  </si>
  <si>
    <t>Строительство (реконструкция) объектов культуры (1)</t>
  </si>
  <si>
    <t>Капитальный и текущий ремонт объектов культуры (2, 3)</t>
  </si>
  <si>
    <t>Строительство (реконструкция) объектов физической культуры и спорта (1)</t>
  </si>
  <si>
    <t>Крытый хоккейный корт в пгт. Новоаганск</t>
  </si>
  <si>
    <t xml:space="preserve">Легкоатлетический спортивный
комплекс в пгт.
Излучинск (ПИР)
</t>
  </si>
  <si>
    <t xml:space="preserve">Лыжная база в
п. Ваховск (ПИР)
</t>
  </si>
  <si>
    <t>Физкультурно-
Спортивный комплекс в с.
Варьеган (ПИР)</t>
  </si>
  <si>
    <t xml:space="preserve">  Проектирование газопровода до
загородного стационарного лагеря круглосуточного пребывания детей «Лесная сказка» в пгт. Излучинск</t>
  </si>
  <si>
    <t>3.2.1</t>
  </si>
  <si>
    <t>3.2.2</t>
  </si>
  <si>
    <t>МАУ НСШ "Олимп" пгт. Новоаганск</t>
  </si>
  <si>
    <t>Спортивно-оздоровительная база "Лесная сказка" пгт. Излучинск</t>
  </si>
  <si>
    <t>Строительство (реконструкция) объектов административного назначения (1)</t>
  </si>
  <si>
    <t>МКУ «УКС по застройке Нижневартовского района»/ управление экологии, природопользования, земельных ресурсов, по жилищным вопросам и муниципальной собственности администрации района</t>
  </si>
  <si>
    <t>Капитальный и текущий ремонт объектов административного назначения (2, 4)</t>
  </si>
  <si>
    <t>Административное здание по ул. Ленина, д. 6 г. Нижневартовск (ремонт кабинетов)</t>
  </si>
  <si>
    <t xml:space="preserve"> Административное здание по ул. Ленина, д. 6 г. Нижневартовск (ПИР систем охранно-пожарной сигнализации)</t>
  </si>
  <si>
    <t>Административное здание по ул. Ленина, д. 6 г. Нижневартовск (ремонт кровли)</t>
  </si>
  <si>
    <t>Административное здание ЗАГС по ул. Энергетиков, д. 6 пгт. Излучинск (ремонт кровли)</t>
  </si>
  <si>
    <t>Жилой дом по ул. Таежная д.12 сп. Аган</t>
  </si>
  <si>
    <t>5.1.27.</t>
  </si>
  <si>
    <t>Жилой дом по ул. Таежная д.8, кв.2 сп. Аган</t>
  </si>
  <si>
    <t>5.1.26.</t>
  </si>
  <si>
    <t>5.1.25.</t>
  </si>
  <si>
    <t>Жилой дом по ул. Советская д.33 кв.2 сп. Аган</t>
  </si>
  <si>
    <t>5.1.24.</t>
  </si>
  <si>
    <t>Жилой дом по ул. Новая д.8 сп. Аган</t>
  </si>
  <si>
    <t>5.1.23.</t>
  </si>
  <si>
    <t>Жилой дом по ул. Новая д.5 сп. Аган</t>
  </si>
  <si>
    <t>5.1.22.</t>
  </si>
  <si>
    <t>Жилой дом ул. Островная, д. 5 сп. Зайцева Речка</t>
  </si>
  <si>
    <t>Жилой дом по ул. Школьная д.7 кв.1 сп. Зайцева Речка</t>
  </si>
  <si>
    <t>5.1.21.</t>
  </si>
  <si>
    <t>Жилой дом ул. Центральная, д. 6, кв. 1 сп. Зайцева Речка</t>
  </si>
  <si>
    <t>5.1.20.</t>
  </si>
  <si>
    <t>Жилой дом ул. Центральная, д.11, кв.1 д. Вата</t>
  </si>
  <si>
    <t>5.1.19.</t>
  </si>
  <si>
    <t>Жилой дом ул. Лесная, д.12, кв.3 д. Вата</t>
  </si>
  <si>
    <t>5.1.18.</t>
  </si>
  <si>
    <t>Жилой дом ул. Белорусская, д.1, кв.4 с. Покур</t>
  </si>
  <si>
    <t>5.1.17.</t>
  </si>
  <si>
    <t>Жилой дом ул. Осипенко, 19, кв.1, кв.2 с Ларьяк</t>
  </si>
  <si>
    <t>5.1.16.</t>
  </si>
  <si>
    <t>Жилой дом ул. Осипенко, 1 кв.1 с. Ларьяк</t>
  </si>
  <si>
    <t>5.1.15</t>
  </si>
  <si>
    <t>Жилой дом ул. Восточная д.3 с. Корлики</t>
  </si>
  <si>
    <t>5.1.14.</t>
  </si>
  <si>
    <t>Жилой дом ул. Сосновая д.10 с. Корлики</t>
  </si>
  <si>
    <t>5.1.13.</t>
  </si>
  <si>
    <t>Жилой дом ул. Набережная, д.9, кв.1 сп. Зайцева Речка</t>
  </si>
  <si>
    <t>5.1.12.</t>
  </si>
  <si>
    <t>Жилой дом ул. Садовая, д.6 д. Вампугол</t>
  </si>
  <si>
    <t>5.1.11.</t>
  </si>
  <si>
    <t>Жилой дом по ул. Гагарина, д.6 кв.2 сп. Зайцева Речка</t>
  </si>
  <si>
    <t>5.1.10.</t>
  </si>
  <si>
    <t>Жилой дом  по ул. Набережная д.14 с. Большетархово</t>
  </si>
  <si>
    <t>Жилой дом по ул. Советская 27 с. Покур</t>
  </si>
  <si>
    <t>5.1.9.</t>
  </si>
  <si>
    <t>5.1.8.</t>
  </si>
  <si>
    <t>Жилой дом по ул. Летная, д. 8 с. Охтеурье</t>
  </si>
  <si>
    <t>5.1.7.</t>
  </si>
  <si>
    <t>Жилой дом по ул. Новая, д.7 кв.2 с. Охтеурье</t>
  </si>
  <si>
    <t>5.1.6.</t>
  </si>
  <si>
    <t>Жилой дом по ул. Школьная, д. 3, кв. 1 с. Охтеурье</t>
  </si>
  <si>
    <t>Жилой дом по ул. Центральная д.33 с. Охтеурье</t>
  </si>
  <si>
    <t>Капитальный и текущий ремонт домов муниципального жилищного фонда района (2, 5)</t>
  </si>
  <si>
    <t>Жилой дом по ул. Таежной, д.6 п. Аган (ПИР)</t>
  </si>
  <si>
    <t>3-х квартирный жилой до пер. Школьный д. Чехломей (ПИР)</t>
  </si>
  <si>
    <t>Жилой дом ул. Югорская, д.8 с. Варьеган</t>
  </si>
  <si>
    <t>планируется в 4 кв. 2022 года</t>
  </si>
  <si>
    <t>планируется в 4 кв. 2023 года</t>
  </si>
  <si>
    <t>ВСЕГО</t>
  </si>
  <si>
    <t>Начальник производственного отдела __________________________ Е.В. Лещенко</t>
  </si>
  <si>
    <t>ИО директора МКУ "УКС по застройке Нижневартовского района" __________________________ (А.А.Никишина)</t>
  </si>
  <si>
    <t>4.2.</t>
  </si>
  <si>
    <t>5.1.28.</t>
  </si>
  <si>
    <t xml:space="preserve"> Жилой дом по ул.Центральня д.2 с. Варьеган</t>
  </si>
  <si>
    <t>5.1.29.</t>
  </si>
  <si>
    <t>5.1.30.</t>
  </si>
  <si>
    <t xml:space="preserve">Жилой дом по ул.Айваседу Мэру д.10 с.Варьеган (ПИР) </t>
  </si>
  <si>
    <t>Жилой дом по ул.Набережная д.2 с.Варьеган (ПИР)</t>
  </si>
  <si>
    <t>МБОУ "Зайцевореченская ОСШ" в п. Зайцева Речка (ПИР)</t>
  </si>
  <si>
    <t>МБОУ "Варьеганская ОСШ" в с. Варьеган (ПИР)</t>
  </si>
  <si>
    <t>МБОУ «Излучинская ОСШУИОП № 1» в с. Большетархово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</si>
</sst>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_р_._-;\-* #,##0.00_р_._-;_-* &quot;-&quot;??_р_._-;_-@_-"/>
    <numFmt numFmtId="165" formatCode="0.0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0.0%"/>
    <numFmt numFmtId="171" formatCode="0.000000"/>
  </numFmts>
  <fonts count="43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u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</cellStyleXfs>
  <cellXfs count="552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18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19" fillId="0" borderId="0" xfId="0" applyFont="1" applyFill="1" applyAlignment="1" applyProtection="1">
      <alignment vertical="center"/>
    </xf>
    <xf numFmtId="165" fontId="19" fillId="0" borderId="0" xfId="0" applyNumberFormat="1" applyFont="1" applyFill="1" applyBorder="1" applyAlignment="1" applyProtection="1">
      <alignment horizontal="left"/>
    </xf>
    <xf numFmtId="0" fontId="19" fillId="0" borderId="0" xfId="0" applyFont="1" applyFill="1" applyAlignment="1" applyProtection="1">
      <alignment horizontal="left" vertical="center"/>
    </xf>
    <xf numFmtId="0" fontId="19" fillId="0" borderId="0" xfId="0" applyFont="1" applyFill="1" applyAlignment="1" applyProtection="1">
      <alignment horizontal="right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18" fillId="0" borderId="0" xfId="0" applyFont="1"/>
    <xf numFmtId="3" fontId="3" fillId="0" borderId="0" xfId="0" applyNumberFormat="1" applyFont="1" applyAlignment="1">
      <alignment horizontal="center" vertical="center"/>
    </xf>
    <xf numFmtId="0" fontId="3" fillId="0" borderId="0" xfId="0" applyFont="1"/>
    <xf numFmtId="0" fontId="10" fillId="0" borderId="0" xfId="0" applyFont="1"/>
    <xf numFmtId="165" fontId="3" fillId="0" borderId="0" xfId="0" applyNumberFormat="1" applyFont="1" applyFill="1" applyBorder="1" applyAlignment="1">
      <alignment horizontal="justify" vertical="top" wrapText="1"/>
    </xf>
    <xf numFmtId="0" fontId="16" fillId="0" borderId="0" xfId="0" applyFont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/>
    </xf>
    <xf numFmtId="0" fontId="22" fillId="0" borderId="0" xfId="0" applyFont="1" applyBorder="1" applyAlignment="1">
      <alignment horizontal="justify" vertical="top" wrapText="1"/>
    </xf>
    <xf numFmtId="0" fontId="18" fillId="0" borderId="0" xfId="0" applyFont="1" applyFill="1" applyBorder="1" applyAlignment="1">
      <alignment horizontal="justify" vertical="top"/>
    </xf>
    <xf numFmtId="0" fontId="22" fillId="0" borderId="0" xfId="0" applyFont="1" applyBorder="1" applyAlignment="1">
      <alignment horizontal="left" vertical="top"/>
    </xf>
    <xf numFmtId="165" fontId="18" fillId="0" borderId="0" xfId="0" applyNumberFormat="1" applyFont="1" applyFill="1" applyBorder="1" applyAlignment="1" applyProtection="1">
      <alignment horizontal="left"/>
    </xf>
    <xf numFmtId="0" fontId="18" fillId="0" borderId="0" xfId="0" applyFont="1" applyFill="1" applyAlignment="1" applyProtection="1">
      <alignment vertical="center"/>
    </xf>
    <xf numFmtId="0" fontId="18" fillId="0" borderId="0" xfId="0" applyFont="1" applyFill="1" applyAlignment="1" applyProtection="1">
      <alignment horizontal="left" vertical="center"/>
    </xf>
    <xf numFmtId="0" fontId="18" fillId="0" borderId="0" xfId="0" applyFont="1" applyFill="1" applyAlignment="1" applyProtection="1">
      <alignment horizontal="right" vertical="center"/>
    </xf>
    <xf numFmtId="0" fontId="18" fillId="0" borderId="0" xfId="0" applyFont="1" applyFill="1" applyBorder="1" applyAlignment="1" applyProtection="1">
      <alignment horizontal="left"/>
    </xf>
    <xf numFmtId="0" fontId="22" fillId="0" borderId="7" xfId="0" applyFont="1" applyFill="1" applyBorder="1" applyAlignment="1">
      <alignment wrapText="1"/>
    </xf>
    <xf numFmtId="0" fontId="16" fillId="0" borderId="0" xfId="3" applyFont="1" applyFill="1"/>
    <xf numFmtId="49" fontId="16" fillId="0" borderId="0" xfId="3" applyNumberFormat="1" applyFont="1" applyFill="1"/>
    <xf numFmtId="0" fontId="16" fillId="0" borderId="0" xfId="3" applyFont="1" applyFill="1" applyAlignment="1">
      <alignment horizontal="right"/>
    </xf>
    <xf numFmtId="0" fontId="3" fillId="4" borderId="29" xfId="3" applyFont="1" applyFill="1" applyBorder="1" applyAlignment="1">
      <alignment vertical="top" wrapText="1"/>
    </xf>
    <xf numFmtId="0" fontId="3" fillId="4" borderId="15" xfId="3" applyFont="1" applyFill="1" applyBorder="1" applyAlignment="1">
      <alignment vertical="top" wrapText="1"/>
    </xf>
    <xf numFmtId="0" fontId="3" fillId="4" borderId="3" xfId="3" applyFont="1" applyFill="1" applyBorder="1" applyAlignment="1">
      <alignment vertical="top" wrapText="1"/>
    </xf>
    <xf numFmtId="0" fontId="1" fillId="0" borderId="2" xfId="3" applyFont="1" applyFill="1" applyBorder="1" applyAlignment="1">
      <alignment horizontal="left" vertical="center" wrapText="1"/>
    </xf>
    <xf numFmtId="166" fontId="16" fillId="0" borderId="1" xfId="3" applyNumberFormat="1" applyFont="1" applyFill="1" applyBorder="1" applyAlignment="1">
      <alignment horizontal="center" vertical="center" wrapText="1"/>
    </xf>
    <xf numFmtId="166" fontId="16" fillId="0" borderId="4" xfId="3" applyNumberFormat="1" applyFont="1" applyFill="1" applyBorder="1" applyAlignment="1">
      <alignment horizontal="center" vertical="center" wrapText="1"/>
    </xf>
    <xf numFmtId="165" fontId="1" fillId="0" borderId="2" xfId="3" applyNumberFormat="1" applyFont="1" applyFill="1" applyBorder="1" applyAlignment="1">
      <alignment horizontal="left" vertical="center" wrapText="1"/>
    </xf>
    <xf numFmtId="0" fontId="16" fillId="0" borderId="5" xfId="3" applyFont="1" applyFill="1" applyBorder="1"/>
    <xf numFmtId="0" fontId="1" fillId="0" borderId="1" xfId="3" applyFont="1" applyFill="1" applyBorder="1" applyAlignment="1">
      <alignment horizontal="left" vertical="center" wrapText="1"/>
    </xf>
    <xf numFmtId="165" fontId="1" fillId="0" borderId="1" xfId="3" applyNumberFormat="1" applyFont="1" applyFill="1" applyBorder="1" applyAlignment="1">
      <alignment horizontal="left" vertical="center" wrapText="1"/>
    </xf>
    <xf numFmtId="0" fontId="16" fillId="0" borderId="0" xfId="3" applyFont="1" applyFill="1" applyBorder="1"/>
    <xf numFmtId="0" fontId="16" fillId="0" borderId="1" xfId="3" applyFont="1" applyFill="1" applyBorder="1"/>
    <xf numFmtId="166" fontId="16" fillId="0" borderId="1" xfId="3" applyNumberFormat="1" applyFont="1" applyFill="1" applyBorder="1" applyAlignment="1">
      <alignment horizontal="center" vertical="center"/>
    </xf>
    <xf numFmtId="0" fontId="16" fillId="0" borderId="1" xfId="3" applyFont="1" applyFill="1" applyBorder="1" applyAlignment="1">
      <alignment horizontal="center" vertical="center"/>
    </xf>
    <xf numFmtId="0" fontId="3" fillId="0" borderId="0" xfId="3" applyFont="1" applyFill="1"/>
    <xf numFmtId="49" fontId="3" fillId="0" borderId="0" xfId="3" applyNumberFormat="1" applyFont="1" applyFill="1"/>
    <xf numFmtId="0" fontId="26" fillId="0" borderId="0" xfId="3" applyFont="1" applyFill="1"/>
    <xf numFmtId="0" fontId="3" fillId="0" borderId="0" xfId="3" applyFont="1" applyFill="1" applyBorder="1" applyAlignment="1">
      <alignment vertical="center"/>
    </xf>
    <xf numFmtId="49" fontId="3" fillId="0" borderId="0" xfId="3" applyNumberFormat="1" applyFont="1" applyFill="1" applyBorder="1" applyAlignment="1">
      <alignment vertical="center"/>
    </xf>
    <xf numFmtId="168" fontId="6" fillId="0" borderId="0" xfId="3" applyNumberFormat="1" applyFont="1" applyFill="1" applyBorder="1" applyAlignment="1">
      <alignment vertical="center"/>
    </xf>
    <xf numFmtId="165" fontId="3" fillId="0" borderId="0" xfId="5" applyNumberFormat="1" applyFont="1" applyFill="1" applyBorder="1" applyAlignment="1">
      <alignment vertical="center" wrapText="1"/>
    </xf>
    <xf numFmtId="0" fontId="3" fillId="0" borderId="0" xfId="3" applyFont="1" applyFill="1" applyBorder="1" applyAlignment="1">
      <alignment horizontal="left" vertical="center" wrapText="1"/>
    </xf>
    <xf numFmtId="0" fontId="27" fillId="0" borderId="0" xfId="3" applyFont="1" applyFill="1" applyBorder="1" applyAlignment="1">
      <alignment horizontal="right" vertical="center" wrapText="1"/>
    </xf>
    <xf numFmtId="3" fontId="3" fillId="0" borderId="0" xfId="6" applyNumberFormat="1" applyFont="1" applyAlignment="1">
      <alignment horizontal="center" vertical="center"/>
    </xf>
    <xf numFmtId="0" fontId="3" fillId="0" borderId="0" xfId="6" applyFont="1"/>
    <xf numFmtId="0" fontId="22" fillId="0" borderId="1" xfId="0" applyFont="1" applyFill="1" applyBorder="1" applyAlignment="1">
      <alignment wrapText="1"/>
    </xf>
    <xf numFmtId="0" fontId="10" fillId="0" borderId="18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justify" vertical="top" wrapText="1"/>
    </xf>
    <xf numFmtId="0" fontId="22" fillId="0" borderId="1" xfId="0" applyFont="1" applyBorder="1" applyAlignment="1">
      <alignment horizontal="center" vertical="top"/>
    </xf>
    <xf numFmtId="0" fontId="22" fillId="0" borderId="1" xfId="0" applyFont="1" applyBorder="1" applyAlignment="1">
      <alignment horizontal="justify" vertical="top" wrapText="1"/>
    </xf>
    <xf numFmtId="0" fontId="16" fillId="0" borderId="10" xfId="3" applyFont="1" applyFill="1" applyBorder="1" applyAlignment="1">
      <alignment horizontal="center" vertical="top" wrapText="1"/>
    </xf>
    <xf numFmtId="49" fontId="16" fillId="0" borderId="10" xfId="3" applyNumberFormat="1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center" wrapText="1"/>
    </xf>
    <xf numFmtId="0" fontId="16" fillId="0" borderId="4" xfId="3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top" wrapText="1"/>
    </xf>
    <xf numFmtId="2" fontId="6" fillId="0" borderId="0" xfId="0" applyNumberFormat="1" applyFont="1"/>
    <xf numFmtId="2" fontId="17" fillId="0" borderId="0" xfId="0" applyNumberFormat="1" applyFont="1" applyAlignment="1">
      <alignment horizontal="center" vertical="top" wrapText="1"/>
    </xf>
    <xf numFmtId="2" fontId="3" fillId="0" borderId="0" xfId="0" applyNumberFormat="1" applyFont="1"/>
    <xf numFmtId="2" fontId="3" fillId="0" borderId="1" xfId="0" applyNumberFormat="1" applyFont="1" applyBorder="1" applyAlignment="1">
      <alignment horizontal="center" vertical="top" wrapText="1"/>
    </xf>
    <xf numFmtId="2" fontId="16" fillId="0" borderId="0" xfId="0" applyNumberFormat="1" applyFont="1" applyBorder="1" applyAlignment="1">
      <alignment horizontal="justify" vertical="top" wrapText="1"/>
    </xf>
    <xf numFmtId="2" fontId="22" fillId="0" borderId="0" xfId="0" applyNumberFormat="1" applyFont="1" applyBorder="1" applyAlignment="1">
      <alignment horizontal="justify" vertical="top" wrapText="1"/>
    </xf>
    <xf numFmtId="2" fontId="18" fillId="0" borderId="0" xfId="0" applyNumberFormat="1" applyFont="1" applyFill="1" applyBorder="1" applyAlignment="1" applyProtection="1">
      <alignment horizontal="left"/>
    </xf>
    <xf numFmtId="2" fontId="18" fillId="0" borderId="0" xfId="0" applyNumberFormat="1" applyFont="1" applyFill="1" applyAlignment="1" applyProtection="1">
      <alignment horizontal="left" vertical="center"/>
    </xf>
    <xf numFmtId="0" fontId="4" fillId="0" borderId="0" xfId="0" applyFont="1" applyAlignment="1">
      <alignment vertical="top"/>
    </xf>
    <xf numFmtId="0" fontId="29" fillId="0" borderId="0" xfId="0" applyFont="1" applyAlignment="1">
      <alignment vertical="top"/>
    </xf>
    <xf numFmtId="0" fontId="30" fillId="0" borderId="0" xfId="0" applyFont="1" applyAlignment="1">
      <alignment horizontal="right" vertical="top"/>
    </xf>
    <xf numFmtId="0" fontId="30" fillId="0" borderId="0" xfId="0" applyFont="1" applyAlignment="1">
      <alignment vertical="top"/>
    </xf>
    <xf numFmtId="0" fontId="32" fillId="0" borderId="0" xfId="0" applyFont="1" applyAlignment="1">
      <alignment vertical="top" wrapText="1"/>
    </xf>
    <xf numFmtId="0" fontId="4" fillId="0" borderId="0" xfId="0" applyFont="1" applyAlignment="1">
      <alignment horizontal="right" vertical="top"/>
    </xf>
    <xf numFmtId="0" fontId="33" fillId="0" borderId="0" xfId="0" applyFont="1" applyAlignment="1">
      <alignment vertical="top" wrapText="1"/>
    </xf>
    <xf numFmtId="0" fontId="31" fillId="0" borderId="0" xfId="0" applyFont="1" applyAlignment="1">
      <alignment vertical="top"/>
    </xf>
    <xf numFmtId="0" fontId="24" fillId="0" borderId="5" xfId="3" applyFont="1" applyFill="1" applyBorder="1"/>
    <xf numFmtId="166" fontId="16" fillId="0" borderId="5" xfId="3" applyNumberFormat="1" applyFont="1" applyFill="1" applyBorder="1" applyAlignment="1">
      <alignment horizontal="center" vertical="center"/>
    </xf>
    <xf numFmtId="166" fontId="16" fillId="0" borderId="32" xfId="3" applyNumberFormat="1" applyFont="1" applyFill="1" applyBorder="1" applyAlignment="1">
      <alignment horizontal="center" vertical="center" wrapText="1"/>
    </xf>
    <xf numFmtId="0" fontId="16" fillId="0" borderId="5" xfId="3" applyFont="1" applyFill="1" applyBorder="1" applyAlignment="1">
      <alignment wrapText="1"/>
    </xf>
    <xf numFmtId="166" fontId="16" fillId="0" borderId="1" xfId="3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wrapText="1"/>
    </xf>
    <xf numFmtId="0" fontId="3" fillId="0" borderId="1" xfId="3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top" wrapText="1"/>
    </xf>
    <xf numFmtId="0" fontId="22" fillId="0" borderId="2" xfId="0" applyFont="1" applyBorder="1" applyAlignment="1">
      <alignment vertical="top"/>
    </xf>
    <xf numFmtId="0" fontId="3" fillId="0" borderId="18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0" fillId="0" borderId="2" xfId="0" applyBorder="1" applyAlignment="1">
      <alignment vertical="top"/>
    </xf>
    <xf numFmtId="1" fontId="16" fillId="0" borderId="0" xfId="0" applyNumberFormat="1" applyFont="1" applyBorder="1" applyAlignment="1">
      <alignment horizontal="justify" vertical="top" wrapText="1"/>
    </xf>
    <xf numFmtId="3" fontId="15" fillId="0" borderId="1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15" fillId="0" borderId="45" xfId="0" applyNumberFormat="1" applyFont="1" applyBorder="1" applyAlignment="1">
      <alignment horizontal="center" vertical="center"/>
    </xf>
    <xf numFmtId="3" fontId="3" fillId="0" borderId="46" xfId="0" applyNumberFormat="1" applyFont="1" applyBorder="1" applyAlignment="1">
      <alignment horizontal="center" vertical="center" wrapText="1"/>
    </xf>
    <xf numFmtId="3" fontId="15" fillId="0" borderId="2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 vertical="center"/>
    </xf>
    <xf numFmtId="3" fontId="22" fillId="0" borderId="4" xfId="0" applyNumberFormat="1" applyFont="1" applyBorder="1" applyAlignment="1">
      <alignment horizontal="center" vertical="center"/>
    </xf>
    <xf numFmtId="3" fontId="22" fillId="0" borderId="45" xfId="0" applyNumberFormat="1" applyFont="1" applyBorder="1" applyAlignment="1">
      <alignment horizontal="center" vertical="center"/>
    </xf>
    <xf numFmtId="3" fontId="22" fillId="0" borderId="2" xfId="0" applyNumberFormat="1" applyFont="1" applyBorder="1" applyAlignment="1">
      <alignment horizontal="center" vertical="center"/>
    </xf>
    <xf numFmtId="3" fontId="3" fillId="0" borderId="45" xfId="0" applyNumberFormat="1" applyFont="1" applyBorder="1" applyAlignment="1">
      <alignment horizontal="center" vertical="center" wrapText="1"/>
    </xf>
    <xf numFmtId="3" fontId="3" fillId="0" borderId="47" xfId="0" applyNumberFormat="1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48" xfId="0" applyNumberFormat="1" applyFont="1" applyBorder="1" applyAlignment="1">
      <alignment horizontal="center" vertical="center" wrapText="1"/>
    </xf>
    <xf numFmtId="3" fontId="16" fillId="0" borderId="0" xfId="0" applyNumberFormat="1" applyFont="1" applyBorder="1" applyAlignment="1">
      <alignment horizontal="justify" vertical="top" wrapText="1"/>
    </xf>
    <xf numFmtId="165" fontId="25" fillId="0" borderId="0" xfId="0" applyNumberFormat="1" applyFont="1" applyFill="1" applyBorder="1" applyAlignment="1" applyProtection="1">
      <alignment horizontal="justify" vertical="top" wrapText="1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 applyProtection="1">
      <alignment horizontal="left" vertical="top" wrapText="1"/>
    </xf>
    <xf numFmtId="165" fontId="25" fillId="0" borderId="0" xfId="0" applyNumberFormat="1" applyFont="1" applyFill="1" applyBorder="1" applyAlignment="1" applyProtection="1">
      <alignment horizontal="justify" vertical="top" wrapText="1"/>
    </xf>
    <xf numFmtId="0" fontId="6" fillId="0" borderId="0" xfId="0" applyFont="1" applyAlignment="1">
      <alignment horizontal="right"/>
    </xf>
    <xf numFmtId="0" fontId="17" fillId="0" borderId="0" xfId="0" applyFont="1" applyAlignment="1">
      <alignment horizontal="center" vertical="top" wrapText="1"/>
    </xf>
    <xf numFmtId="3" fontId="3" fillId="0" borderId="30" xfId="0" applyNumberFormat="1" applyFont="1" applyBorder="1" applyAlignment="1">
      <alignment horizontal="center" vertical="top" wrapText="1"/>
    </xf>
    <xf numFmtId="3" fontId="3" fillId="0" borderId="31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41" xfId="0" applyFont="1" applyBorder="1" applyAlignment="1">
      <alignment horizontal="center" vertical="top" wrapText="1"/>
    </xf>
    <xf numFmtId="0" fontId="3" fillId="0" borderId="42" xfId="0" applyFont="1" applyBorder="1" applyAlignment="1">
      <alignment horizontal="center" vertical="top" wrapText="1"/>
    </xf>
    <xf numFmtId="0" fontId="3" fillId="0" borderId="10" xfId="0" applyFont="1" applyBorder="1" applyAlignment="1">
      <alignment vertical="top" wrapText="1"/>
    </xf>
    <xf numFmtId="0" fontId="0" fillId="0" borderId="15" xfId="0" applyBorder="1" applyAlignment="1">
      <alignment vertical="top"/>
    </xf>
    <xf numFmtId="0" fontId="3" fillId="0" borderId="5" xfId="0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vertical="top" wrapText="1"/>
    </xf>
    <xf numFmtId="0" fontId="3" fillId="0" borderId="4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left" vertical="top" wrapText="1"/>
    </xf>
    <xf numFmtId="0" fontId="15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6" fillId="0" borderId="10" xfId="3" applyFont="1" applyFill="1" applyBorder="1" applyAlignment="1">
      <alignment horizontal="center"/>
    </xf>
    <xf numFmtId="0" fontId="16" fillId="0" borderId="8" xfId="3" applyFont="1" applyFill="1" applyBorder="1" applyAlignment="1">
      <alignment horizontal="center"/>
    </xf>
    <xf numFmtId="0" fontId="16" fillId="0" borderId="5" xfId="3" applyFont="1" applyFill="1" applyBorder="1" applyAlignment="1">
      <alignment horizontal="center"/>
    </xf>
    <xf numFmtId="0" fontId="3" fillId="0" borderId="0" xfId="3" applyFont="1" applyFill="1" applyAlignment="1">
      <alignment horizontal="left" wrapText="1"/>
    </xf>
    <xf numFmtId="0" fontId="3" fillId="0" borderId="0" xfId="3" applyFont="1" applyFill="1" applyAlignment="1">
      <alignment horizontal="left" vertical="top" wrapText="1"/>
    </xf>
    <xf numFmtId="0" fontId="16" fillId="0" borderId="8" xfId="3" applyFont="1" applyFill="1" applyBorder="1" applyAlignment="1">
      <alignment horizontal="center" vertical="top" wrapText="1"/>
    </xf>
    <xf numFmtId="0" fontId="16" fillId="0" borderId="5" xfId="3" applyFont="1" applyFill="1" applyBorder="1" applyAlignment="1">
      <alignment horizontal="center" vertical="top" wrapText="1"/>
    </xf>
    <xf numFmtId="0" fontId="24" fillId="0" borderId="8" xfId="3" applyFont="1" applyFill="1" applyBorder="1" applyAlignment="1">
      <alignment vertical="top" wrapText="1"/>
    </xf>
    <xf numFmtId="0" fontId="24" fillId="0" borderId="5" xfId="3" applyFont="1" applyFill="1" applyBorder="1" applyAlignment="1">
      <alignment vertical="top" wrapText="1"/>
    </xf>
    <xf numFmtId="49" fontId="16" fillId="0" borderId="8" xfId="3" applyNumberFormat="1" applyFont="1" applyFill="1" applyBorder="1" applyAlignment="1">
      <alignment horizontal="center" vertical="top" wrapText="1"/>
    </xf>
    <xf numFmtId="49" fontId="16" fillId="0" borderId="5" xfId="3" applyNumberFormat="1" applyFont="1" applyFill="1" applyBorder="1" applyAlignment="1">
      <alignment horizontal="center" vertical="top" wrapText="1"/>
    </xf>
    <xf numFmtId="0" fontId="16" fillId="0" borderId="8" xfId="3" applyFont="1" applyFill="1" applyBorder="1" applyAlignment="1">
      <alignment horizontal="center" vertical="center" wrapText="1"/>
    </xf>
    <xf numFmtId="0" fontId="16" fillId="0" borderId="5" xfId="3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24" fillId="0" borderId="1" xfId="3" applyFont="1" applyFill="1" applyBorder="1" applyAlignment="1">
      <alignment horizontal="center" vertical="top" wrapText="1"/>
    </xf>
    <xf numFmtId="0" fontId="16" fillId="0" borderId="4" xfId="3" applyFont="1" applyFill="1" applyBorder="1" applyAlignment="1">
      <alignment horizontal="center" vertical="center" wrapText="1"/>
    </xf>
    <xf numFmtId="0" fontId="18" fillId="0" borderId="10" xfId="3" applyFont="1" applyFill="1" applyBorder="1" applyAlignment="1">
      <alignment horizontal="center" vertical="center" wrapText="1"/>
    </xf>
    <xf numFmtId="0" fontId="18" fillId="0" borderId="8" xfId="3" applyFont="1" applyFill="1" applyBorder="1" applyAlignment="1">
      <alignment horizontal="center" vertical="center" wrapText="1"/>
    </xf>
    <xf numFmtId="0" fontId="18" fillId="0" borderId="5" xfId="3" applyFont="1" applyFill="1" applyBorder="1" applyAlignment="1">
      <alignment horizontal="center" vertical="center" wrapText="1"/>
    </xf>
    <xf numFmtId="0" fontId="24" fillId="0" borderId="33" xfId="3" applyFont="1" applyFill="1" applyBorder="1" applyAlignment="1">
      <alignment horizontal="center" vertical="top" wrapText="1"/>
    </xf>
    <xf numFmtId="0" fontId="24" fillId="0" borderId="29" xfId="3" applyFont="1" applyFill="1" applyBorder="1" applyAlignment="1">
      <alignment horizontal="center" vertical="top" wrapText="1"/>
    </xf>
    <xf numFmtId="0" fontId="24" fillId="0" borderId="9" xfId="3" applyFont="1" applyFill="1" applyBorder="1" applyAlignment="1">
      <alignment horizontal="center" vertical="top" wrapText="1"/>
    </xf>
    <xf numFmtId="0" fontId="24" fillId="0" borderId="15" xfId="3" applyFont="1" applyFill="1" applyBorder="1" applyAlignment="1">
      <alignment horizontal="center" vertical="top" wrapText="1"/>
    </xf>
    <xf numFmtId="0" fontId="24" fillId="0" borderId="32" xfId="3" applyFont="1" applyFill="1" applyBorder="1" applyAlignment="1">
      <alignment horizontal="center" vertical="top" wrapText="1"/>
    </xf>
    <xf numFmtId="0" fontId="24" fillId="0" borderId="3" xfId="3" applyFont="1" applyFill="1" applyBorder="1" applyAlignment="1">
      <alignment horizontal="center" vertical="top" wrapText="1"/>
    </xf>
    <xf numFmtId="49" fontId="16" fillId="0" borderId="10" xfId="3" applyNumberFormat="1" applyFont="1" applyFill="1" applyBorder="1" applyAlignment="1">
      <alignment horizontal="center" vertical="center" wrapText="1"/>
    </xf>
    <xf numFmtId="49" fontId="16" fillId="0" borderId="8" xfId="3" applyNumberFormat="1" applyFont="1" applyFill="1" applyBorder="1" applyAlignment="1">
      <alignment horizontal="center" vertical="center" wrapText="1"/>
    </xf>
    <xf numFmtId="49" fontId="16" fillId="0" borderId="5" xfId="3" applyNumberFormat="1" applyFont="1" applyFill="1" applyBorder="1" applyAlignment="1">
      <alignment horizontal="center" vertical="center" wrapText="1"/>
    </xf>
    <xf numFmtId="0" fontId="16" fillId="0" borderId="0" xfId="3" applyFont="1" applyFill="1" applyAlignment="1">
      <alignment horizontal="left" wrapText="1"/>
    </xf>
    <xf numFmtId="0" fontId="16" fillId="0" borderId="1" xfId="3" applyFont="1" applyFill="1" applyBorder="1" applyAlignment="1">
      <alignment horizontal="left" vertical="center" wrapText="1"/>
    </xf>
    <xf numFmtId="0" fontId="3" fillId="0" borderId="1" xfId="3" applyFont="1" applyFill="1" applyBorder="1" applyAlignment="1">
      <alignment horizontal="center" vertical="top" wrapText="1"/>
    </xf>
    <xf numFmtId="0" fontId="3" fillId="3" borderId="10" xfId="3" applyFont="1" applyFill="1" applyBorder="1" applyAlignment="1">
      <alignment horizontal="center" vertical="top" wrapText="1"/>
    </xf>
    <xf numFmtId="0" fontId="3" fillId="3" borderId="5" xfId="3" applyFont="1" applyFill="1" applyBorder="1" applyAlignment="1">
      <alignment horizontal="center" vertical="top" wrapText="1"/>
    </xf>
    <xf numFmtId="0" fontId="3" fillId="3" borderId="4" xfId="3" applyFont="1" applyFill="1" applyBorder="1" applyAlignment="1">
      <alignment horizontal="center" vertical="top" wrapText="1"/>
    </xf>
    <xf numFmtId="0" fontId="19" fillId="0" borderId="0" xfId="0" applyFont="1" applyFill="1" applyAlignment="1" applyProtection="1">
      <alignment vertical="center"/>
    </xf>
    <xf numFmtId="0" fontId="28" fillId="0" borderId="0" xfId="0" applyFont="1" applyAlignment="1"/>
    <xf numFmtId="3" fontId="3" fillId="0" borderId="0" xfId="6" applyNumberFormat="1" applyFont="1" applyAlignment="1">
      <alignment horizontal="left" vertical="center" wrapText="1"/>
    </xf>
    <xf numFmtId="0" fontId="16" fillId="0" borderId="1" xfId="3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6" fontId="3" fillId="0" borderId="1" xfId="3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1" fontId="3" fillId="0" borderId="1" xfId="3" applyNumberFormat="1" applyFont="1" applyFill="1" applyBorder="1" applyAlignment="1">
      <alignment horizontal="center" vertical="center" wrapText="1"/>
    </xf>
    <xf numFmtId="1" fontId="34" fillId="0" borderId="1" xfId="0" applyNumberFormat="1" applyFont="1" applyFill="1" applyBorder="1" applyAlignment="1">
      <alignment horizontal="center" vertical="center" wrapText="1"/>
    </xf>
    <xf numFmtId="0" fontId="1" fillId="3" borderId="0" xfId="3" applyFont="1" applyFill="1" applyAlignment="1">
      <alignment horizontal="center" vertical="center" wrapText="1"/>
    </xf>
    <xf numFmtId="0" fontId="1" fillId="0" borderId="0" xfId="3" applyFont="1" applyFill="1" applyAlignment="1">
      <alignment horizontal="center" vertical="center"/>
    </xf>
    <xf numFmtId="0" fontId="23" fillId="3" borderId="1" xfId="3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 wrapText="1"/>
    </xf>
    <xf numFmtId="49" fontId="16" fillId="0" borderId="1" xfId="3" applyNumberFormat="1" applyFont="1" applyFill="1" applyBorder="1" applyAlignment="1">
      <alignment horizontal="center" vertical="top" wrapText="1"/>
    </xf>
    <xf numFmtId="0" fontId="3" fillId="0" borderId="4" xfId="3" applyFont="1" applyFill="1" applyBorder="1" applyAlignment="1">
      <alignment horizontal="center" vertical="top" wrapText="1"/>
    </xf>
    <xf numFmtId="0" fontId="3" fillId="0" borderId="7" xfId="3" applyFont="1" applyFill="1" applyBorder="1" applyAlignment="1">
      <alignment horizontal="center" vertical="top" wrapText="1"/>
    </xf>
    <xf numFmtId="0" fontId="3" fillId="0" borderId="2" xfId="3" applyFont="1" applyFill="1" applyBorder="1" applyAlignment="1">
      <alignment horizontal="center" vertical="top" wrapText="1"/>
    </xf>
    <xf numFmtId="0" fontId="6" fillId="0" borderId="5" xfId="3" applyFont="1" applyBorder="1" applyAlignment="1">
      <alignment horizontal="center" vertical="top" wrapText="1"/>
    </xf>
    <xf numFmtId="0" fontId="3" fillId="3" borderId="1" xfId="3" applyFont="1" applyFill="1" applyBorder="1" applyAlignment="1">
      <alignment horizontal="center" vertical="top" wrapText="1"/>
    </xf>
    <xf numFmtId="0" fontId="19" fillId="0" borderId="0" xfId="0" applyFont="1" applyFill="1" applyBorder="1" applyAlignment="1" applyProtection="1">
      <alignment horizontal="left" wrapText="1"/>
    </xf>
    <xf numFmtId="3" fontId="3" fillId="0" borderId="0" xfId="6" applyNumberFormat="1" applyFont="1" applyAlignment="1">
      <alignment horizontal="left" vertical="top" wrapText="1"/>
    </xf>
    <xf numFmtId="0" fontId="16" fillId="0" borderId="1" xfId="3" applyFont="1" applyFill="1" applyBorder="1" applyAlignment="1">
      <alignment horizontal="center" vertical="top"/>
    </xf>
    <xf numFmtId="0" fontId="31" fillId="0" borderId="0" xfId="0" applyFont="1" applyAlignment="1">
      <alignment horizontal="center" vertical="top"/>
    </xf>
    <xf numFmtId="0" fontId="31" fillId="0" borderId="0" xfId="0" applyFont="1" applyAlignment="1">
      <alignment horizontal="right" vertical="top" wrapText="1"/>
    </xf>
    <xf numFmtId="0" fontId="20" fillId="0" borderId="0" xfId="0" applyFont="1" applyAlignment="1">
      <alignment vertical="top" wrapText="1"/>
    </xf>
    <xf numFmtId="0" fontId="30" fillId="0" borderId="0" xfId="0" applyFont="1" applyAlignment="1">
      <alignment horizontal="left" vertical="top" wrapText="1"/>
    </xf>
    <xf numFmtId="0" fontId="28" fillId="0" borderId="0" xfId="0" applyFont="1" applyAlignment="1">
      <alignment horizontal="left" vertical="top"/>
    </xf>
    <xf numFmtId="0" fontId="32" fillId="0" borderId="0" xfId="0" applyFont="1" applyAlignment="1">
      <alignment horizontal="center" vertical="top" wrapText="1"/>
    </xf>
    <xf numFmtId="0" fontId="28" fillId="0" borderId="0" xfId="0" applyFont="1" applyAlignment="1">
      <alignment horizontal="center" vertical="top" wrapText="1"/>
    </xf>
    <xf numFmtId="0" fontId="31" fillId="0" borderId="0" xfId="0" applyFont="1" applyAlignment="1">
      <alignment horizontal="center" vertical="top" wrapText="1"/>
    </xf>
    <xf numFmtId="0" fontId="29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3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25" fillId="0" borderId="0" xfId="0" applyFont="1" applyFill="1" applyAlignment="1" applyProtection="1">
      <alignment vertical="top"/>
    </xf>
    <xf numFmtId="0" fontId="25" fillId="0" borderId="0" xfId="0" applyFont="1" applyFill="1" applyAlignment="1" applyProtection="1">
      <alignment horizontal="left" vertical="top"/>
    </xf>
    <xf numFmtId="165" fontId="25" fillId="0" borderId="0" xfId="0" applyNumberFormat="1" applyFont="1" applyFill="1" applyAlignment="1" applyProtection="1">
      <alignment horizontal="right" vertical="top"/>
    </xf>
    <xf numFmtId="0" fontId="25" fillId="0" borderId="0" xfId="0" applyFont="1" applyFill="1" applyAlignment="1" applyProtection="1">
      <alignment horizontal="right" vertical="top"/>
    </xf>
    <xf numFmtId="0" fontId="25" fillId="0" borderId="0" xfId="0" applyFont="1" applyFill="1" applyBorder="1" applyAlignment="1" applyProtection="1">
      <alignment horizontal="right" vertical="top"/>
    </xf>
    <xf numFmtId="0" fontId="25" fillId="0" borderId="0" xfId="0" applyFont="1" applyFill="1" applyBorder="1" applyAlignment="1" applyProtection="1">
      <alignment vertical="top"/>
    </xf>
    <xf numFmtId="0" fontId="35" fillId="0" borderId="0" xfId="0" applyFont="1" applyFill="1" applyAlignment="1" applyProtection="1">
      <alignment horizontal="center" vertical="top" wrapText="1"/>
    </xf>
    <xf numFmtId="0" fontId="35" fillId="0" borderId="6" xfId="0" applyFont="1" applyFill="1" applyBorder="1" applyAlignment="1" applyProtection="1">
      <alignment horizontal="center" vertical="top"/>
    </xf>
    <xf numFmtId="0" fontId="35" fillId="0" borderId="0" xfId="0" applyFont="1" applyFill="1" applyBorder="1" applyAlignment="1" applyProtection="1">
      <alignment vertical="top"/>
    </xf>
    <xf numFmtId="165" fontId="25" fillId="0" borderId="30" xfId="0" applyNumberFormat="1" applyFont="1" applyFill="1" applyBorder="1" applyAlignment="1" applyProtection="1">
      <alignment horizontal="center" vertical="top" wrapText="1"/>
    </xf>
    <xf numFmtId="165" fontId="25" fillId="0" borderId="38" xfId="0" applyNumberFormat="1" applyFont="1" applyFill="1" applyBorder="1" applyAlignment="1" applyProtection="1">
      <alignment horizontal="center" vertical="top" wrapText="1"/>
    </xf>
    <xf numFmtId="165" fontId="25" fillId="0" borderId="40" xfId="0" applyNumberFormat="1" applyFont="1" applyFill="1" applyBorder="1" applyAlignment="1" applyProtection="1">
      <alignment horizontal="center" vertical="top" wrapText="1"/>
    </xf>
    <xf numFmtId="165" fontId="25" fillId="0" borderId="21" xfId="0" applyNumberFormat="1" applyFont="1" applyFill="1" applyBorder="1" applyAlignment="1" applyProtection="1">
      <alignment horizontal="center" vertical="top" wrapText="1"/>
    </xf>
    <xf numFmtId="165" fontId="25" fillId="0" borderId="22" xfId="0" applyNumberFormat="1" applyFont="1" applyFill="1" applyBorder="1" applyAlignment="1" applyProtection="1">
      <alignment horizontal="center" vertical="top" wrapText="1"/>
    </xf>
    <xf numFmtId="171" fontId="25" fillId="0" borderId="40" xfId="0" applyNumberFormat="1" applyFont="1" applyFill="1" applyBorder="1" applyAlignment="1" applyProtection="1">
      <alignment horizontal="center" vertical="top" wrapText="1"/>
    </xf>
    <xf numFmtId="171" fontId="25" fillId="0" borderId="21" xfId="0" applyNumberFormat="1" applyFont="1" applyFill="1" applyBorder="1" applyAlignment="1" applyProtection="1">
      <alignment horizontal="center" vertical="top" wrapText="1"/>
    </xf>
    <xf numFmtId="171" fontId="25" fillId="0" borderId="22" xfId="0" applyNumberFormat="1" applyFont="1" applyFill="1" applyBorder="1" applyAlignment="1" applyProtection="1">
      <alignment horizontal="center" vertical="top" wrapText="1"/>
    </xf>
    <xf numFmtId="0" fontId="25" fillId="0" borderId="12" xfId="0" applyFont="1" applyFill="1" applyBorder="1" applyAlignment="1" applyProtection="1">
      <alignment horizontal="center" vertical="top" wrapText="1"/>
    </xf>
    <xf numFmtId="165" fontId="25" fillId="0" borderId="26" xfId="0" applyNumberFormat="1" applyFont="1" applyFill="1" applyBorder="1" applyAlignment="1" applyProtection="1">
      <alignment horizontal="center" vertical="top" wrapText="1"/>
    </xf>
    <xf numFmtId="165" fontId="25" fillId="0" borderId="8" xfId="0" applyNumberFormat="1" applyFont="1" applyFill="1" applyBorder="1" applyAlignment="1" applyProtection="1">
      <alignment horizontal="center" vertical="top" wrapText="1"/>
    </xf>
    <xf numFmtId="165" fontId="25" fillId="0" borderId="10" xfId="0" applyNumberFormat="1" applyFont="1" applyFill="1" applyBorder="1" applyAlignment="1" applyProtection="1">
      <alignment horizontal="center" vertical="top" wrapText="1"/>
    </xf>
    <xf numFmtId="10" fontId="25" fillId="0" borderId="10" xfId="0" applyNumberFormat="1" applyFont="1" applyFill="1" applyBorder="1" applyAlignment="1" applyProtection="1">
      <alignment horizontal="center" vertical="top" wrapText="1"/>
    </xf>
    <xf numFmtId="165" fontId="25" fillId="0" borderId="33" xfId="0" applyNumberFormat="1" applyFont="1" applyFill="1" applyBorder="1" applyAlignment="1" applyProtection="1">
      <alignment horizontal="center" vertical="top" wrapText="1"/>
    </xf>
    <xf numFmtId="165" fontId="25" fillId="0" borderId="28" xfId="0" applyNumberFormat="1" applyFont="1" applyFill="1" applyBorder="1" applyAlignment="1" applyProtection="1">
      <alignment horizontal="center" vertical="top" wrapText="1"/>
    </xf>
    <xf numFmtId="165" fontId="25" fillId="0" borderId="29" xfId="0" applyNumberFormat="1" applyFont="1" applyFill="1" applyBorder="1" applyAlignment="1" applyProtection="1">
      <alignment horizontal="center" vertical="top" wrapText="1"/>
    </xf>
    <xf numFmtId="165" fontId="25" fillId="0" borderId="4" xfId="0" applyNumberFormat="1" applyFont="1" applyFill="1" applyBorder="1" applyAlignment="1" applyProtection="1">
      <alignment horizontal="center" vertical="top" wrapText="1"/>
    </xf>
    <xf numFmtId="165" fontId="25" fillId="0" borderId="7" xfId="0" applyNumberFormat="1" applyFont="1" applyFill="1" applyBorder="1" applyAlignment="1" applyProtection="1">
      <alignment horizontal="center" vertical="top" wrapText="1"/>
    </xf>
    <xf numFmtId="165" fontId="25" fillId="0" borderId="2" xfId="0" applyNumberFormat="1" applyFont="1" applyFill="1" applyBorder="1" applyAlignment="1" applyProtection="1">
      <alignment horizontal="center" vertical="top" wrapText="1"/>
    </xf>
    <xf numFmtId="0" fontId="36" fillId="0" borderId="2" xfId="0" applyFont="1" applyBorder="1" applyAlignment="1">
      <alignment horizontal="center" vertical="top" wrapText="1"/>
    </xf>
    <xf numFmtId="0" fontId="25" fillId="0" borderId="13" xfId="0" applyFont="1" applyFill="1" applyBorder="1" applyAlignment="1" applyProtection="1">
      <alignment horizontal="center" vertical="top" wrapText="1"/>
    </xf>
    <xf numFmtId="165" fontId="25" fillId="0" borderId="31" xfId="0" applyNumberFormat="1" applyFont="1" applyFill="1" applyBorder="1" applyAlignment="1" applyProtection="1">
      <alignment horizontal="center" vertical="top" wrapText="1"/>
    </xf>
    <xf numFmtId="165" fontId="25" fillId="0" borderId="5" xfId="0" applyNumberFormat="1" applyFont="1" applyFill="1" applyBorder="1" applyAlignment="1" applyProtection="1">
      <alignment horizontal="center" vertical="top" wrapText="1"/>
    </xf>
    <xf numFmtId="10" fontId="25" fillId="0" borderId="5" xfId="0" applyNumberFormat="1" applyFont="1" applyFill="1" applyBorder="1" applyAlignment="1" applyProtection="1">
      <alignment horizontal="center" vertical="top" wrapText="1"/>
    </xf>
    <xf numFmtId="165" fontId="25" fillId="0" borderId="4" xfId="0" applyNumberFormat="1" applyFont="1" applyFill="1" applyBorder="1" applyAlignment="1" applyProtection="1">
      <alignment horizontal="center" vertical="top" wrapText="1"/>
    </xf>
    <xf numFmtId="165" fontId="25" fillId="0" borderId="1" xfId="0" applyNumberFormat="1" applyFont="1" applyFill="1" applyBorder="1" applyAlignment="1" applyProtection="1">
      <alignment horizontal="center" vertical="top" wrapText="1"/>
    </xf>
    <xf numFmtId="10" fontId="25" fillId="0" borderId="2" xfId="0" applyNumberFormat="1" applyFont="1" applyFill="1" applyBorder="1" applyAlignment="1" applyProtection="1">
      <alignment horizontal="center" vertical="top" wrapText="1"/>
    </xf>
    <xf numFmtId="165" fontId="25" fillId="0" borderId="0" xfId="0" applyNumberFormat="1" applyFont="1" applyFill="1" applyBorder="1" applyAlignment="1" applyProtection="1">
      <alignment horizontal="center" vertical="top" wrapText="1"/>
    </xf>
    <xf numFmtId="10" fontId="25" fillId="0" borderId="15" xfId="0" applyNumberFormat="1" applyFont="1" applyFill="1" applyBorder="1" applyAlignment="1" applyProtection="1">
      <alignment horizontal="center" vertical="top" wrapText="1"/>
    </xf>
    <xf numFmtId="165" fontId="25" fillId="0" borderId="9" xfId="0" applyNumberFormat="1" applyFont="1" applyFill="1" applyBorder="1" applyAlignment="1" applyProtection="1">
      <alignment horizontal="center" vertical="top" wrapText="1"/>
    </xf>
    <xf numFmtId="165" fontId="25" fillId="0" borderId="37" xfId="0" applyNumberFormat="1" applyFont="1" applyFill="1" applyBorder="1" applyAlignment="1" applyProtection="1">
      <alignment horizontal="center" vertical="top" wrapText="1"/>
    </xf>
    <xf numFmtId="0" fontId="25" fillId="0" borderId="16" xfId="0" applyFont="1" applyFill="1" applyBorder="1" applyAlignment="1" applyProtection="1">
      <alignment horizontal="center" vertical="top" wrapText="1"/>
    </xf>
    <xf numFmtId="0" fontId="25" fillId="0" borderId="18" xfId="0" applyNumberFormat="1" applyFont="1" applyFill="1" applyBorder="1" applyAlignment="1" applyProtection="1">
      <alignment horizontal="center" vertical="top" wrapText="1"/>
    </xf>
    <xf numFmtId="0" fontId="25" fillId="0" borderId="10" xfId="0" applyNumberFormat="1" applyFont="1" applyFill="1" applyBorder="1" applyAlignment="1" applyProtection="1">
      <alignment horizontal="center" vertical="top" wrapText="1"/>
    </xf>
    <xf numFmtId="1" fontId="25" fillId="0" borderId="1" xfId="0" applyNumberFormat="1" applyFont="1" applyFill="1" applyBorder="1" applyAlignment="1" applyProtection="1">
      <alignment horizontal="center" vertical="top" wrapText="1"/>
    </xf>
    <xf numFmtId="1" fontId="25" fillId="0" borderId="28" xfId="0" applyNumberFormat="1" applyFont="1" applyFill="1" applyBorder="1" applyAlignment="1" applyProtection="1">
      <alignment horizontal="center" vertical="top" wrapText="1"/>
    </xf>
    <xf numFmtId="0" fontId="25" fillId="0" borderId="14" xfId="0" applyNumberFormat="1" applyFont="1" applyFill="1" applyBorder="1" applyAlignment="1" applyProtection="1">
      <alignment horizontal="center" vertical="top" wrapText="1"/>
    </xf>
    <xf numFmtId="0" fontId="25" fillId="0" borderId="34" xfId="0" applyNumberFormat="1" applyFont="1" applyFill="1" applyBorder="1" applyAlignment="1" applyProtection="1">
      <alignment horizontal="center" vertical="top" wrapText="1"/>
    </xf>
    <xf numFmtId="1" fontId="25" fillId="0" borderId="14" xfId="0" applyNumberFormat="1" applyFont="1" applyFill="1" applyBorder="1" applyAlignment="1" applyProtection="1">
      <alignment horizontal="center" vertical="top" wrapText="1"/>
    </xf>
    <xf numFmtId="1" fontId="25" fillId="0" borderId="24" xfId="0" applyNumberFormat="1" applyFont="1" applyFill="1" applyBorder="1" applyAlignment="1" applyProtection="1">
      <alignment horizontal="center" vertical="top" wrapText="1"/>
    </xf>
    <xf numFmtId="0" fontId="25" fillId="0" borderId="39" xfId="0" applyNumberFormat="1" applyFont="1" applyFill="1" applyBorder="1" applyAlignment="1" applyProtection="1">
      <alignment horizontal="center" vertical="top" wrapText="1"/>
    </xf>
    <xf numFmtId="0" fontId="25" fillId="0" borderId="35" xfId="0" applyNumberFormat="1" applyFont="1" applyFill="1" applyBorder="1" applyAlignment="1" applyProtection="1">
      <alignment horizontal="center" vertical="top" wrapText="1"/>
    </xf>
    <xf numFmtId="0" fontId="25" fillId="0" borderId="24" xfId="0" applyNumberFormat="1" applyFont="1" applyFill="1" applyBorder="1" applyAlignment="1" applyProtection="1">
      <alignment horizontal="center" vertical="top" wrapText="1"/>
    </xf>
    <xf numFmtId="0" fontId="25" fillId="0" borderId="17" xfId="0" applyFont="1" applyFill="1" applyBorder="1" applyAlignment="1" applyProtection="1">
      <alignment horizontal="center" vertical="top"/>
    </xf>
    <xf numFmtId="165" fontId="35" fillId="0" borderId="20" xfId="0" applyNumberFormat="1" applyFont="1" applyFill="1" applyBorder="1" applyAlignment="1" applyProtection="1">
      <alignment horizontal="center" vertical="top" wrapText="1"/>
    </xf>
    <xf numFmtId="165" fontId="35" fillId="0" borderId="21" xfId="0" applyNumberFormat="1" applyFont="1" applyFill="1" applyBorder="1" applyAlignment="1" applyProtection="1">
      <alignment horizontal="center" vertical="top" wrapText="1"/>
    </xf>
    <xf numFmtId="165" fontId="35" fillId="0" borderId="22" xfId="0" applyNumberFormat="1" applyFont="1" applyFill="1" applyBorder="1" applyAlignment="1" applyProtection="1">
      <alignment horizontal="center" vertical="top" wrapText="1"/>
    </xf>
    <xf numFmtId="165" fontId="35" fillId="0" borderId="38" xfId="0" applyNumberFormat="1" applyFont="1" applyFill="1" applyBorder="1" applyAlignment="1" applyProtection="1">
      <alignment horizontal="left" vertical="top" wrapText="1"/>
    </xf>
    <xf numFmtId="165" fontId="35" fillId="0" borderId="5" xfId="2" applyNumberFormat="1" applyFont="1" applyFill="1" applyBorder="1" applyAlignment="1" applyProtection="1">
      <alignment horizontal="right" vertical="top" wrapText="1"/>
    </xf>
    <xf numFmtId="170" fontId="35" fillId="0" borderId="1" xfId="2" applyNumberFormat="1" applyFont="1" applyFill="1" applyBorder="1" applyAlignment="1" applyProtection="1">
      <alignment horizontal="right" vertical="top" wrapText="1"/>
    </xf>
    <xf numFmtId="169" fontId="35" fillId="0" borderId="1" xfId="2" applyNumberFormat="1" applyFont="1" applyFill="1" applyBorder="1" applyAlignment="1" applyProtection="1">
      <alignment horizontal="right" vertical="top" wrapText="1"/>
    </xf>
    <xf numFmtId="0" fontId="25" fillId="0" borderId="10" xfId="0" applyFont="1" applyFill="1" applyBorder="1" applyAlignment="1" applyProtection="1">
      <alignment horizontal="center" vertical="top" wrapText="1"/>
    </xf>
    <xf numFmtId="165" fontId="35" fillId="0" borderId="19" xfId="0" applyNumberFormat="1" applyFont="1" applyFill="1" applyBorder="1" applyAlignment="1" applyProtection="1">
      <alignment horizontal="center" vertical="top" wrapText="1"/>
    </xf>
    <xf numFmtId="165" fontId="35" fillId="0" borderId="0" xfId="0" applyNumberFormat="1" applyFont="1" applyFill="1" applyBorder="1" applyAlignment="1" applyProtection="1">
      <alignment horizontal="center" vertical="top" wrapText="1"/>
    </xf>
    <xf numFmtId="165" fontId="35" fillId="0" borderId="15" xfId="0" applyNumberFormat="1" applyFont="1" applyFill="1" applyBorder="1" applyAlignment="1" applyProtection="1">
      <alignment horizontal="center" vertical="top" wrapText="1"/>
    </xf>
    <xf numFmtId="0" fontId="37" fillId="0" borderId="5" xfId="0" applyFont="1" applyBorder="1" applyAlignment="1">
      <alignment vertical="top" wrapText="1"/>
    </xf>
    <xf numFmtId="165" fontId="35" fillId="0" borderId="1" xfId="2" applyNumberFormat="1" applyFont="1" applyFill="1" applyBorder="1" applyAlignment="1" applyProtection="1">
      <alignment horizontal="right" vertical="top" wrapText="1"/>
    </xf>
    <xf numFmtId="0" fontId="25" fillId="0" borderId="8" xfId="0" applyFont="1" applyFill="1" applyBorder="1" applyAlignment="1" applyProtection="1">
      <alignment horizontal="center" vertical="top"/>
    </xf>
    <xf numFmtId="165" fontId="35" fillId="0" borderId="23" xfId="0" applyNumberFormat="1" applyFont="1" applyFill="1" applyBorder="1" applyAlignment="1" applyProtection="1">
      <alignment horizontal="center" vertical="top" wrapText="1"/>
    </xf>
    <xf numFmtId="165" fontId="35" fillId="0" borderId="6" xfId="0" applyNumberFormat="1" applyFont="1" applyFill="1" applyBorder="1" applyAlignment="1" applyProtection="1">
      <alignment horizontal="center" vertical="top" wrapText="1"/>
    </xf>
    <xf numFmtId="165" fontId="35" fillId="0" borderId="3" xfId="0" applyNumberFormat="1" applyFont="1" applyFill="1" applyBorder="1" applyAlignment="1" applyProtection="1">
      <alignment horizontal="center" vertical="top" wrapText="1"/>
    </xf>
    <xf numFmtId="0" fontId="37" fillId="0" borderId="1" xfId="0" applyFont="1" applyBorder="1" applyAlignment="1">
      <alignment vertical="top" wrapText="1"/>
    </xf>
    <xf numFmtId="0" fontId="25" fillId="0" borderId="8" xfId="0" applyFont="1" applyFill="1" applyBorder="1" applyAlignment="1" applyProtection="1">
      <alignment horizontal="center" vertical="top"/>
    </xf>
    <xf numFmtId="0" fontId="25" fillId="0" borderId="27" xfId="0" applyFont="1" applyFill="1" applyBorder="1" applyAlignment="1" applyProtection="1">
      <alignment horizontal="left" vertical="top" wrapText="1"/>
    </xf>
    <xf numFmtId="0" fontId="36" fillId="0" borderId="28" xfId="0" applyFont="1" applyFill="1" applyBorder="1" applyAlignment="1">
      <alignment vertical="top"/>
    </xf>
    <xf numFmtId="0" fontId="36" fillId="0" borderId="29" xfId="0" applyFont="1" applyFill="1" applyBorder="1" applyAlignment="1">
      <alignment vertical="top"/>
    </xf>
    <xf numFmtId="0" fontId="35" fillId="0" borderId="10" xfId="0" applyFont="1" applyFill="1" applyBorder="1" applyAlignment="1" applyProtection="1">
      <alignment horizontal="left" vertical="top" wrapText="1"/>
    </xf>
    <xf numFmtId="0" fontId="25" fillId="0" borderId="10" xfId="0" applyFont="1" applyFill="1" applyBorder="1" applyAlignment="1" applyProtection="1">
      <alignment horizontal="center" vertical="top"/>
    </xf>
    <xf numFmtId="0" fontId="36" fillId="0" borderId="19" xfId="0" applyFont="1" applyFill="1" applyBorder="1" applyAlignment="1">
      <alignment vertical="top"/>
    </xf>
    <xf numFmtId="0" fontId="36" fillId="0" borderId="0" xfId="0" applyFont="1" applyFill="1" applyAlignment="1">
      <alignment vertical="top"/>
    </xf>
    <xf numFmtId="0" fontId="36" fillId="0" borderId="15" xfId="0" applyFont="1" applyFill="1" applyBorder="1" applyAlignment="1">
      <alignment vertical="top"/>
    </xf>
    <xf numFmtId="0" fontId="37" fillId="0" borderId="1" xfId="0" applyFont="1" applyFill="1" applyBorder="1" applyAlignment="1">
      <alignment vertical="top" wrapText="1"/>
    </xf>
    <xf numFmtId="0" fontId="36" fillId="0" borderId="8" xfId="0" applyFont="1" applyBorder="1" applyAlignment="1">
      <alignment vertical="top"/>
    </xf>
    <xf numFmtId="0" fontId="36" fillId="0" borderId="0" xfId="0" applyFont="1" applyFill="1" applyBorder="1" applyAlignment="1">
      <alignment vertical="top"/>
    </xf>
    <xf numFmtId="0" fontId="25" fillId="0" borderId="33" xfId="0" applyFont="1" applyFill="1" applyBorder="1" applyAlignment="1" applyProtection="1">
      <alignment horizontal="center" vertical="top" wrapText="1"/>
    </xf>
    <xf numFmtId="0" fontId="25" fillId="0" borderId="28" xfId="0" applyFont="1" applyFill="1" applyBorder="1" applyAlignment="1" applyProtection="1">
      <alignment horizontal="center" vertical="top" wrapText="1"/>
    </xf>
    <xf numFmtId="0" fontId="25" fillId="0" borderId="29" xfId="0" applyFont="1" applyFill="1" applyBorder="1" applyAlignment="1" applyProtection="1">
      <alignment horizontal="center" vertical="top" wrapText="1"/>
    </xf>
    <xf numFmtId="0" fontId="25" fillId="0" borderId="9" xfId="0" applyFont="1" applyFill="1" applyBorder="1" applyAlignment="1" applyProtection="1">
      <alignment horizontal="center" vertical="top" wrapText="1"/>
    </xf>
    <xf numFmtId="0" fontId="25" fillId="0" borderId="0" xfId="0" applyFont="1" applyFill="1" applyBorder="1" applyAlignment="1" applyProtection="1">
      <alignment horizontal="center" vertical="top" wrapText="1"/>
    </xf>
    <xf numFmtId="0" fontId="25" fillId="0" borderId="15" xfId="0" applyFont="1" applyFill="1" applyBorder="1" applyAlignment="1" applyProtection="1">
      <alignment horizontal="center" vertical="top" wrapText="1"/>
    </xf>
    <xf numFmtId="0" fontId="25" fillId="0" borderId="32" xfId="0" applyFont="1" applyFill="1" applyBorder="1" applyAlignment="1" applyProtection="1">
      <alignment horizontal="center" vertical="top" wrapText="1"/>
    </xf>
    <xf numFmtId="0" fontId="25" fillId="0" borderId="6" xfId="0" applyFont="1" applyFill="1" applyBorder="1" applyAlignment="1" applyProtection="1">
      <alignment horizontal="center" vertical="top" wrapText="1"/>
    </xf>
    <xf numFmtId="0" fontId="25" fillId="0" borderId="3" xfId="0" applyFont="1" applyFill="1" applyBorder="1" applyAlignment="1" applyProtection="1">
      <alignment horizontal="center" vertical="top" wrapText="1"/>
    </xf>
    <xf numFmtId="0" fontId="37" fillId="0" borderId="0" xfId="0" applyFont="1" applyAlignment="1">
      <alignment vertical="top" wrapText="1"/>
    </xf>
    <xf numFmtId="169" fontId="35" fillId="0" borderId="4" xfId="2" applyNumberFormat="1" applyFont="1" applyFill="1" applyBorder="1" applyAlignment="1" applyProtection="1">
      <alignment horizontal="right" vertical="top" wrapText="1"/>
    </xf>
    <xf numFmtId="0" fontId="36" fillId="0" borderId="0" xfId="0" applyFont="1" applyBorder="1" applyAlignment="1">
      <alignment vertical="top"/>
    </xf>
    <xf numFmtId="0" fontId="25" fillId="0" borderId="33" xfId="0" applyFont="1" applyFill="1" applyBorder="1" applyAlignment="1" applyProtection="1">
      <alignment horizontal="left" vertical="top" wrapText="1"/>
    </xf>
    <xf numFmtId="0" fontId="25" fillId="0" borderId="28" xfId="0" applyFont="1" applyFill="1" applyBorder="1" applyAlignment="1" applyProtection="1">
      <alignment horizontal="left" vertical="top" wrapText="1"/>
    </xf>
    <xf numFmtId="0" fontId="25" fillId="0" borderId="29" xfId="0" applyFont="1" applyFill="1" applyBorder="1" applyAlignment="1" applyProtection="1">
      <alignment horizontal="left" vertical="top" wrapText="1"/>
    </xf>
    <xf numFmtId="0" fontId="35" fillId="0" borderId="1" xfId="0" applyFont="1" applyFill="1" applyBorder="1" applyAlignment="1" applyProtection="1">
      <alignment horizontal="left" vertical="top" wrapText="1"/>
    </xf>
    <xf numFmtId="165" fontId="35" fillId="0" borderId="2" xfId="2" applyNumberFormat="1" applyFont="1" applyFill="1" applyBorder="1" applyAlignment="1" applyProtection="1">
      <alignment horizontal="right" vertical="top" wrapText="1"/>
    </xf>
    <xf numFmtId="0" fontId="36" fillId="0" borderId="0" xfId="0" applyFont="1" applyBorder="1" applyAlignment="1">
      <alignment horizontal="center" vertical="top"/>
    </xf>
    <xf numFmtId="0" fontId="25" fillId="0" borderId="9" xfId="0" applyFont="1" applyFill="1" applyBorder="1" applyAlignment="1" applyProtection="1">
      <alignment horizontal="left" vertical="top" wrapText="1"/>
    </xf>
    <xf numFmtId="0" fontId="25" fillId="0" borderId="0" xfId="0" applyFont="1" applyFill="1" applyBorder="1" applyAlignment="1" applyProtection="1">
      <alignment horizontal="left" vertical="top" wrapText="1"/>
    </xf>
    <xf numFmtId="0" fontId="25" fillId="0" borderId="15" xfId="0" applyFont="1" applyFill="1" applyBorder="1" applyAlignment="1" applyProtection="1">
      <alignment horizontal="left" vertical="top" wrapText="1"/>
    </xf>
    <xf numFmtId="0" fontId="37" fillId="0" borderId="8" xfId="0" applyFont="1" applyFill="1" applyBorder="1" applyAlignment="1">
      <alignment vertical="top" wrapText="1"/>
    </xf>
    <xf numFmtId="0" fontId="25" fillId="0" borderId="32" xfId="0" applyFont="1" applyFill="1" applyBorder="1" applyAlignment="1" applyProtection="1">
      <alignment horizontal="left" vertical="top" wrapText="1"/>
    </xf>
    <xf numFmtId="0" fontId="25" fillId="0" borderId="6" xfId="0" applyFont="1" applyFill="1" applyBorder="1" applyAlignment="1" applyProtection="1">
      <alignment horizontal="left" vertical="top" wrapText="1"/>
    </xf>
    <xf numFmtId="0" fontId="25" fillId="0" borderId="3" xfId="0" applyFont="1" applyFill="1" applyBorder="1" applyAlignment="1" applyProtection="1">
      <alignment horizontal="left" vertical="top" wrapText="1"/>
    </xf>
    <xf numFmtId="0" fontId="37" fillId="0" borderId="7" xfId="0" applyFont="1" applyFill="1" applyBorder="1" applyAlignment="1">
      <alignment vertical="top" wrapText="1"/>
    </xf>
    <xf numFmtId="0" fontId="35" fillId="0" borderId="25" xfId="0" applyFont="1" applyFill="1" applyBorder="1" applyAlignment="1" applyProtection="1">
      <alignment horizontal="center" vertical="top"/>
    </xf>
    <xf numFmtId="0" fontId="35" fillId="0" borderId="7" xfId="0" applyFont="1" applyFill="1" applyBorder="1" applyAlignment="1" applyProtection="1">
      <alignment horizontal="center" vertical="top"/>
    </xf>
    <xf numFmtId="0" fontId="35" fillId="0" borderId="36" xfId="0" applyFont="1" applyFill="1" applyBorder="1" applyAlignment="1" applyProtection="1">
      <alignment horizontal="center" vertical="top"/>
    </xf>
    <xf numFmtId="0" fontId="25" fillId="0" borderId="0" xfId="0" applyFont="1" applyFill="1" applyBorder="1" applyAlignment="1" applyProtection="1">
      <alignment horizontal="left" vertical="top"/>
    </xf>
    <xf numFmtId="49" fontId="35" fillId="0" borderId="1" xfId="0" applyNumberFormat="1" applyFont="1" applyFill="1" applyBorder="1" applyAlignment="1" applyProtection="1">
      <alignment horizontal="center" vertical="top" wrapText="1"/>
    </xf>
    <xf numFmtId="165" fontId="35" fillId="0" borderId="1" xfId="0" applyNumberFormat="1" applyFont="1" applyFill="1" applyBorder="1" applyAlignment="1" applyProtection="1">
      <alignment horizontal="left" vertical="top" wrapText="1"/>
    </xf>
    <xf numFmtId="165" fontId="25" fillId="0" borderId="1" xfId="0" applyNumberFormat="1" applyFont="1" applyFill="1" applyBorder="1" applyAlignment="1" applyProtection="1">
      <alignment horizontal="left" vertical="top" wrapText="1"/>
    </xf>
    <xf numFmtId="0" fontId="35" fillId="0" borderId="10" xfId="0" applyFont="1" applyFill="1" applyBorder="1" applyAlignment="1" applyProtection="1">
      <alignment horizontal="left" vertical="top" wrapText="1"/>
    </xf>
    <xf numFmtId="0" fontId="38" fillId="0" borderId="1" xfId="0" applyFont="1" applyFill="1" applyBorder="1" applyAlignment="1">
      <alignment vertical="top" wrapText="1"/>
    </xf>
    <xf numFmtId="0" fontId="35" fillId="0" borderId="8" xfId="0" applyFont="1" applyFill="1" applyBorder="1" applyAlignment="1" applyProtection="1">
      <alignment horizontal="left" vertical="top" wrapText="1"/>
    </xf>
    <xf numFmtId="0" fontId="35" fillId="0" borderId="7" xfId="0" applyFont="1" applyFill="1" applyBorder="1" applyAlignment="1" applyProtection="1">
      <alignment vertical="top"/>
    </xf>
    <xf numFmtId="49" fontId="25" fillId="0" borderId="1" xfId="0" applyNumberFormat="1" applyFont="1" applyFill="1" applyBorder="1" applyAlignment="1" applyProtection="1">
      <alignment horizontal="center" vertical="top" wrapText="1"/>
    </xf>
    <xf numFmtId="0" fontId="37" fillId="0" borderId="1" xfId="0" applyFont="1" applyBorder="1" applyAlignment="1">
      <alignment horizontal="left" vertical="top" wrapText="1"/>
    </xf>
    <xf numFmtId="0" fontId="25" fillId="0" borderId="10" xfId="0" applyFont="1" applyFill="1" applyBorder="1" applyAlignment="1" applyProtection="1">
      <alignment horizontal="left" vertical="top" wrapText="1"/>
    </xf>
    <xf numFmtId="165" fontId="25" fillId="0" borderId="1" xfId="2" applyNumberFormat="1" applyFont="1" applyFill="1" applyBorder="1" applyAlignment="1" applyProtection="1">
      <alignment horizontal="right" vertical="top" wrapText="1"/>
    </xf>
    <xf numFmtId="170" fontId="25" fillId="0" borderId="1" xfId="2" applyNumberFormat="1" applyFont="1" applyFill="1" applyBorder="1" applyAlignment="1" applyProtection="1">
      <alignment horizontal="right" vertical="top" wrapText="1"/>
    </xf>
    <xf numFmtId="169" fontId="25" fillId="0" borderId="1" xfId="2" applyNumberFormat="1" applyFont="1" applyFill="1" applyBorder="1" applyAlignment="1" applyProtection="1">
      <alignment horizontal="right" vertical="top" wrapText="1"/>
    </xf>
    <xf numFmtId="10" fontId="25" fillId="0" borderId="1" xfId="2" applyNumberFormat="1" applyFont="1" applyFill="1" applyBorder="1" applyAlignment="1" applyProtection="1">
      <alignment horizontal="right" vertical="top" wrapText="1"/>
    </xf>
    <xf numFmtId="0" fontId="25" fillId="0" borderId="8" xfId="0" applyFont="1" applyFill="1" applyBorder="1" applyAlignment="1" applyProtection="1">
      <alignment horizontal="left" vertical="top" wrapText="1"/>
    </xf>
    <xf numFmtId="169" fontId="39" fillId="0" borderId="1" xfId="2" applyNumberFormat="1" applyFont="1" applyFill="1" applyBorder="1" applyAlignment="1" applyProtection="1">
      <alignment horizontal="right" vertical="top" wrapText="1"/>
    </xf>
    <xf numFmtId="169" fontId="40" fillId="0" borderId="1" xfId="2" applyNumberFormat="1" applyFont="1" applyFill="1" applyBorder="1" applyAlignment="1" applyProtection="1">
      <alignment horizontal="right" vertical="top" wrapText="1"/>
    </xf>
    <xf numFmtId="4" fontId="37" fillId="0" borderId="0" xfId="0" applyNumberFormat="1" applyFont="1" applyAlignment="1">
      <alignment vertical="top"/>
    </xf>
    <xf numFmtId="166" fontId="37" fillId="0" borderId="0" xfId="0" applyNumberFormat="1" applyFont="1" applyAlignment="1">
      <alignment vertical="top"/>
    </xf>
    <xf numFmtId="49" fontId="35" fillId="0" borderId="33" xfId="0" applyNumberFormat="1" applyFont="1" applyFill="1" applyBorder="1" applyAlignment="1">
      <alignment vertical="top"/>
    </xf>
    <xf numFmtId="49" fontId="35" fillId="0" borderId="28" xfId="0" applyNumberFormat="1" applyFont="1" applyFill="1" applyBorder="1" applyAlignment="1">
      <alignment vertical="top"/>
    </xf>
    <xf numFmtId="49" fontId="35" fillId="0" borderId="29" xfId="0" applyNumberFormat="1" applyFont="1" applyFill="1" applyBorder="1" applyAlignment="1">
      <alignment vertical="top"/>
    </xf>
    <xf numFmtId="0" fontId="35" fillId="0" borderId="1" xfId="0" applyFont="1" applyFill="1" applyBorder="1" applyAlignment="1">
      <alignment vertical="top"/>
    </xf>
    <xf numFmtId="49" fontId="35" fillId="0" borderId="9" xfId="0" applyNumberFormat="1" applyFont="1" applyFill="1" applyBorder="1" applyAlignment="1">
      <alignment vertical="top"/>
    </xf>
    <xf numFmtId="49" fontId="35" fillId="0" borderId="0" xfId="0" applyNumberFormat="1" applyFont="1" applyFill="1" applyBorder="1" applyAlignment="1">
      <alignment vertical="top"/>
    </xf>
    <xf numFmtId="49" fontId="35" fillId="0" borderId="15" xfId="0" applyNumberFormat="1" applyFont="1" applyFill="1" applyBorder="1" applyAlignment="1">
      <alignment vertical="top"/>
    </xf>
    <xf numFmtId="49" fontId="35" fillId="0" borderId="18" xfId="0" applyNumberFormat="1" applyFont="1" applyFill="1" applyBorder="1" applyAlignment="1" applyProtection="1">
      <alignment horizontal="center" vertical="top" wrapText="1"/>
    </xf>
    <xf numFmtId="165" fontId="35" fillId="0" borderId="10" xfId="0" applyNumberFormat="1" applyFont="1" applyFill="1" applyBorder="1" applyAlignment="1" applyProtection="1">
      <alignment horizontal="left" vertical="top" wrapText="1"/>
    </xf>
    <xf numFmtId="165" fontId="35" fillId="0" borderId="10" xfId="0" applyNumberFormat="1" applyFont="1" applyFill="1" applyBorder="1" applyAlignment="1" applyProtection="1">
      <alignment horizontal="center" vertical="top" wrapText="1"/>
    </xf>
    <xf numFmtId="49" fontId="35" fillId="0" borderId="26" xfId="0" applyNumberFormat="1" applyFont="1" applyFill="1" applyBorder="1" applyAlignment="1" applyProtection="1">
      <alignment horizontal="center" vertical="top" wrapText="1"/>
    </xf>
    <xf numFmtId="165" fontId="35" fillId="0" borderId="8" xfId="0" applyNumberFormat="1" applyFont="1" applyFill="1" applyBorder="1" applyAlignment="1" applyProtection="1">
      <alignment horizontal="left" vertical="top" wrapText="1"/>
    </xf>
    <xf numFmtId="165" fontId="35" fillId="0" borderId="8" xfId="0" applyNumberFormat="1" applyFont="1" applyFill="1" applyBorder="1" applyAlignment="1" applyProtection="1">
      <alignment horizontal="center" vertical="top" wrapText="1"/>
    </xf>
    <xf numFmtId="0" fontId="38" fillId="0" borderId="8" xfId="0" applyFont="1" applyFill="1" applyBorder="1" applyAlignment="1">
      <alignment vertical="top" wrapText="1"/>
    </xf>
    <xf numFmtId="165" fontId="35" fillId="0" borderId="5" xfId="0" applyNumberFormat="1" applyFont="1" applyFill="1" applyBorder="1" applyAlignment="1" applyProtection="1">
      <alignment horizontal="center" vertical="top" wrapText="1"/>
    </xf>
    <xf numFmtId="0" fontId="38" fillId="0" borderId="7" xfId="0" applyFont="1" applyFill="1" applyBorder="1" applyAlignment="1">
      <alignment vertical="top" wrapText="1"/>
    </xf>
    <xf numFmtId="49" fontId="25" fillId="0" borderId="18" xfId="0" applyNumberFormat="1" applyFont="1" applyFill="1" applyBorder="1" applyAlignment="1" applyProtection="1">
      <alignment horizontal="center" vertical="top" wrapText="1"/>
    </xf>
    <xf numFmtId="165" fontId="25" fillId="0" borderId="10" xfId="0" applyNumberFormat="1" applyFont="1" applyFill="1" applyBorder="1" applyAlignment="1" applyProtection="1">
      <alignment horizontal="left" vertical="top" wrapText="1"/>
    </xf>
    <xf numFmtId="49" fontId="25" fillId="0" borderId="26" xfId="0" applyNumberFormat="1" applyFont="1" applyFill="1" applyBorder="1" applyAlignment="1" applyProtection="1">
      <alignment horizontal="center" vertical="top" wrapText="1"/>
    </xf>
    <xf numFmtId="165" fontId="25" fillId="0" borderId="8" xfId="0" applyNumberFormat="1" applyFont="1" applyFill="1" applyBorder="1" applyAlignment="1" applyProtection="1">
      <alignment horizontal="left" vertical="top" wrapText="1"/>
    </xf>
    <xf numFmtId="165" fontId="25" fillId="0" borderId="5" xfId="0" applyNumberFormat="1" applyFont="1" applyFill="1" applyBorder="1" applyAlignment="1" applyProtection="1">
      <alignment horizontal="left" vertical="top" wrapText="1"/>
    </xf>
    <xf numFmtId="49" fontId="25" fillId="0" borderId="10" xfId="0" applyNumberFormat="1" applyFont="1" applyFill="1" applyBorder="1" applyAlignment="1" applyProtection="1">
      <alignment horizontal="center" vertical="top" wrapText="1"/>
    </xf>
    <xf numFmtId="49" fontId="25" fillId="0" borderId="8" xfId="0" applyNumberFormat="1" applyFont="1" applyFill="1" applyBorder="1" applyAlignment="1" applyProtection="1">
      <alignment horizontal="center" vertical="top" wrapText="1"/>
    </xf>
    <xf numFmtId="0" fontId="36" fillId="0" borderId="8" xfId="0" applyFont="1" applyBorder="1" applyAlignment="1">
      <alignment horizontal="left" vertical="top" wrapText="1"/>
    </xf>
    <xf numFmtId="49" fontId="25" fillId="0" borderId="5" xfId="0" applyNumberFormat="1" applyFont="1" applyFill="1" applyBorder="1" applyAlignment="1" applyProtection="1">
      <alignment horizontal="center" vertical="top" wrapText="1"/>
    </xf>
    <xf numFmtId="0" fontId="36" fillId="0" borderId="5" xfId="0" applyFont="1" applyBorder="1" applyAlignment="1">
      <alignment horizontal="left" vertical="top" wrapText="1"/>
    </xf>
    <xf numFmtId="49" fontId="35" fillId="0" borderId="10" xfId="0" applyNumberFormat="1" applyFont="1" applyFill="1" applyBorder="1" applyAlignment="1" applyProtection="1">
      <alignment horizontal="center" vertical="top" wrapText="1"/>
    </xf>
    <xf numFmtId="49" fontId="35" fillId="0" borderId="8" xfId="0" applyNumberFormat="1" applyFont="1" applyFill="1" applyBorder="1" applyAlignment="1" applyProtection="1">
      <alignment horizontal="center" vertical="top" wrapText="1"/>
    </xf>
    <xf numFmtId="0" fontId="41" fillId="0" borderId="8" xfId="0" applyFont="1" applyBorder="1" applyAlignment="1">
      <alignment horizontal="left" vertical="top" wrapText="1"/>
    </xf>
    <xf numFmtId="10" fontId="35" fillId="0" borderId="1" xfId="2" applyNumberFormat="1" applyFont="1" applyFill="1" applyBorder="1" applyAlignment="1" applyProtection="1">
      <alignment horizontal="right" vertical="top" wrapText="1"/>
    </xf>
    <xf numFmtId="49" fontId="35" fillId="0" borderId="5" xfId="0" applyNumberFormat="1" applyFont="1" applyFill="1" applyBorder="1" applyAlignment="1" applyProtection="1">
      <alignment horizontal="center" vertical="top" wrapText="1"/>
    </xf>
    <xf numFmtId="0" fontId="41" fillId="0" borderId="5" xfId="0" applyFont="1" applyBorder="1" applyAlignment="1">
      <alignment horizontal="left" vertical="top" wrapText="1"/>
    </xf>
    <xf numFmtId="165" fontId="35" fillId="0" borderId="27" xfId="0" applyNumberFormat="1" applyFont="1" applyFill="1" applyBorder="1" applyAlignment="1" applyProtection="1">
      <alignment horizontal="center" vertical="top" wrapText="1"/>
    </xf>
    <xf numFmtId="165" fontId="35" fillId="0" borderId="28" xfId="0" applyNumberFormat="1" applyFont="1" applyFill="1" applyBorder="1" applyAlignment="1" applyProtection="1">
      <alignment horizontal="center" vertical="top" wrapText="1"/>
    </xf>
    <xf numFmtId="165" fontId="35" fillId="0" borderId="29" xfId="0" applyNumberFormat="1" applyFont="1" applyFill="1" applyBorder="1" applyAlignment="1" applyProtection="1">
      <alignment horizontal="center" vertical="top" wrapText="1"/>
    </xf>
    <xf numFmtId="0" fontId="35" fillId="0" borderId="10" xfId="0" applyFont="1" applyFill="1" applyBorder="1" applyAlignment="1" applyProtection="1">
      <alignment horizontal="center" vertical="top"/>
    </xf>
    <xf numFmtId="0" fontId="35" fillId="0" borderId="8" xfId="0" applyFont="1" applyFill="1" applyBorder="1" applyAlignment="1" applyProtection="1">
      <alignment horizontal="center" vertical="top"/>
    </xf>
    <xf numFmtId="49" fontId="35" fillId="0" borderId="4" xfId="0" applyNumberFormat="1" applyFont="1" applyFill="1" applyBorder="1" applyAlignment="1" applyProtection="1">
      <alignment horizontal="center" vertical="top" wrapText="1"/>
    </xf>
    <xf numFmtId="0" fontId="41" fillId="0" borderId="7" xfId="0" applyFont="1" applyFill="1" applyBorder="1" applyAlignment="1">
      <alignment horizontal="center" vertical="top"/>
    </xf>
    <xf numFmtId="0" fontId="41" fillId="0" borderId="2" xfId="0" applyFont="1" applyFill="1" applyBorder="1" applyAlignment="1">
      <alignment horizontal="center" vertical="top"/>
    </xf>
    <xf numFmtId="49" fontId="25" fillId="0" borderId="31" xfId="0" applyNumberFormat="1" applyFont="1" applyFill="1" applyBorder="1" applyAlignment="1" applyProtection="1">
      <alignment horizontal="center" vertical="top" wrapText="1"/>
    </xf>
    <xf numFmtId="0" fontId="38" fillId="0" borderId="28" xfId="0" applyFont="1" applyFill="1" applyBorder="1" applyAlignment="1">
      <alignment vertical="top" wrapText="1"/>
    </xf>
    <xf numFmtId="165" fontId="35" fillId="0" borderId="10" xfId="2" applyNumberFormat="1" applyFont="1" applyFill="1" applyBorder="1" applyAlignment="1" applyProtection="1">
      <alignment horizontal="right" vertical="top" wrapText="1"/>
    </xf>
    <xf numFmtId="169" fontId="35" fillId="0" borderId="10" xfId="2" applyNumberFormat="1" applyFont="1" applyFill="1" applyBorder="1" applyAlignment="1" applyProtection="1">
      <alignment horizontal="right" vertical="top" wrapText="1"/>
    </xf>
    <xf numFmtId="0" fontId="25" fillId="0" borderId="5" xfId="0" applyFont="1" applyFill="1" applyBorder="1" applyAlignment="1" applyProtection="1">
      <alignment horizontal="left" vertical="top" wrapText="1"/>
    </xf>
    <xf numFmtId="165" fontId="35" fillId="0" borderId="33" xfId="0" applyNumberFormat="1" applyFont="1" applyFill="1" applyBorder="1" applyAlignment="1" applyProtection="1">
      <alignment horizontal="center" vertical="top" wrapText="1"/>
    </xf>
    <xf numFmtId="165" fontId="35" fillId="0" borderId="9" xfId="0" applyNumberFormat="1" applyFont="1" applyFill="1" applyBorder="1" applyAlignment="1" applyProtection="1">
      <alignment horizontal="center" vertical="top" wrapText="1"/>
    </xf>
    <xf numFmtId="165" fontId="35" fillId="0" borderId="32" xfId="0" applyNumberFormat="1" applyFont="1" applyFill="1" applyBorder="1" applyAlignment="1" applyProtection="1">
      <alignment horizontal="center" vertical="top" wrapText="1"/>
    </xf>
    <xf numFmtId="0" fontId="36" fillId="0" borderId="7" xfId="0" applyFont="1" applyFill="1" applyBorder="1" applyAlignment="1">
      <alignment horizontal="center" vertical="top"/>
    </xf>
    <xf numFmtId="0" fontId="36" fillId="0" borderId="2" xfId="0" applyFont="1" applyFill="1" applyBorder="1" applyAlignment="1">
      <alignment horizontal="center" vertical="top"/>
    </xf>
    <xf numFmtId="170" fontId="35" fillId="0" borderId="10" xfId="2" applyNumberFormat="1" applyFont="1" applyFill="1" applyBorder="1" applyAlignment="1" applyProtection="1">
      <alignment horizontal="right" vertical="top" wrapText="1"/>
    </xf>
    <xf numFmtId="165" fontId="25" fillId="0" borderId="1" xfId="0" applyNumberFormat="1" applyFont="1" applyFill="1" applyBorder="1" applyAlignment="1" applyProtection="1">
      <alignment horizontal="center" vertical="top" wrapText="1"/>
    </xf>
    <xf numFmtId="165" fontId="35" fillId="0" borderId="1" xfId="0" applyNumberFormat="1" applyFont="1" applyFill="1" applyBorder="1" applyAlignment="1" applyProtection="1">
      <alignment horizontal="center" vertical="top" wrapText="1"/>
    </xf>
    <xf numFmtId="0" fontId="25" fillId="0" borderId="1" xfId="0" applyFont="1" applyFill="1" applyBorder="1" applyAlignment="1" applyProtection="1">
      <alignment horizontal="left" vertical="top" wrapText="1"/>
    </xf>
    <xf numFmtId="165" fontId="25" fillId="0" borderId="1" xfId="2" applyNumberFormat="1" applyFont="1" applyFill="1" applyBorder="1" applyAlignment="1">
      <alignment horizontal="right" vertical="top"/>
    </xf>
    <xf numFmtId="0" fontId="25" fillId="0" borderId="1" xfId="0" applyFont="1" applyFill="1" applyBorder="1" applyAlignment="1" applyProtection="1">
      <alignment horizontal="center" vertical="top"/>
    </xf>
    <xf numFmtId="0" fontId="36" fillId="0" borderId="1" xfId="0" applyFont="1" applyFill="1" applyBorder="1" applyAlignment="1">
      <alignment horizontal="center" vertical="top"/>
    </xf>
    <xf numFmtId="0" fontId="35" fillId="0" borderId="1" xfId="0" applyFont="1" applyFill="1" applyBorder="1" applyAlignment="1" applyProtection="1">
      <alignment horizontal="left" vertical="top" wrapText="1"/>
    </xf>
    <xf numFmtId="0" fontId="41" fillId="0" borderId="1" xfId="0" applyFont="1" applyBorder="1" applyAlignment="1">
      <alignment horizontal="center" vertical="top"/>
    </xf>
    <xf numFmtId="165" fontId="35" fillId="0" borderId="1" xfId="0" applyNumberFormat="1" applyFont="1" applyFill="1" applyBorder="1" applyAlignment="1" applyProtection="1">
      <alignment horizontal="left" vertical="top"/>
    </xf>
    <xf numFmtId="0" fontId="35" fillId="0" borderId="1" xfId="0" applyFont="1" applyFill="1" applyBorder="1" applyAlignment="1" applyProtection="1">
      <alignment horizontal="center" vertical="top"/>
    </xf>
    <xf numFmtId="0" fontId="38" fillId="0" borderId="10" xfId="0" applyFont="1" applyFill="1" applyBorder="1" applyAlignment="1">
      <alignment vertical="top" wrapText="1"/>
    </xf>
    <xf numFmtId="165" fontId="25" fillId="0" borderId="28" xfId="0" applyNumberFormat="1" applyFont="1" applyFill="1" applyBorder="1" applyAlignment="1" applyProtection="1">
      <alignment horizontal="left" vertical="top" wrapText="1"/>
    </xf>
    <xf numFmtId="0" fontId="37" fillId="0" borderId="28" xfId="0" applyFont="1" applyBorder="1" applyAlignment="1">
      <alignment vertical="top" wrapText="1"/>
    </xf>
    <xf numFmtId="165" fontId="25" fillId="0" borderId="28" xfId="2" applyNumberFormat="1" applyFont="1" applyFill="1" applyBorder="1" applyAlignment="1" applyProtection="1">
      <alignment horizontal="right" vertical="top" wrapText="1"/>
    </xf>
    <xf numFmtId="10" fontId="25" fillId="0" borderId="28" xfId="2" applyNumberFormat="1" applyFont="1" applyFill="1" applyBorder="1" applyAlignment="1" applyProtection="1">
      <alignment horizontal="right" vertical="top" wrapText="1"/>
    </xf>
    <xf numFmtId="169" fontId="25" fillId="0" borderId="28" xfId="2" applyNumberFormat="1" applyFont="1" applyFill="1" applyBorder="1" applyAlignment="1" applyProtection="1">
      <alignment horizontal="right" vertical="top" wrapText="1"/>
    </xf>
    <xf numFmtId="0" fontId="25" fillId="0" borderId="28" xfId="0" applyFont="1" applyFill="1" applyBorder="1" applyAlignment="1" applyProtection="1">
      <alignment horizontal="center" vertical="top"/>
    </xf>
    <xf numFmtId="0" fontId="25" fillId="0" borderId="0" xfId="0" applyFont="1" applyFill="1" applyBorder="1" applyAlignment="1" applyProtection="1">
      <alignment horizontal="justify" vertical="top"/>
    </xf>
    <xf numFmtId="0" fontId="36" fillId="0" borderId="0" xfId="0" applyFont="1" applyBorder="1" applyAlignment="1">
      <alignment horizontal="justify" vertical="top" wrapText="1"/>
    </xf>
    <xf numFmtId="0" fontId="37" fillId="0" borderId="0" xfId="0" applyFont="1" applyFill="1" applyBorder="1" applyAlignment="1" applyProtection="1">
      <alignment horizontal="justify" vertical="top" wrapText="1"/>
    </xf>
    <xf numFmtId="165" fontId="37" fillId="0" borderId="0" xfId="0" applyNumberFormat="1" applyFont="1" applyFill="1" applyBorder="1" applyAlignment="1" applyProtection="1">
      <alignment horizontal="justify" vertical="top" wrapText="1"/>
    </xf>
    <xf numFmtId="0" fontId="25" fillId="0" borderId="0" xfId="0" applyFont="1" applyFill="1" applyBorder="1" applyAlignment="1" applyProtection="1">
      <alignment horizontal="left" vertical="top" wrapText="1"/>
    </xf>
    <xf numFmtId="165" fontId="25" fillId="0" borderId="0" xfId="0" applyNumberFormat="1" applyFont="1" applyFill="1" applyBorder="1" applyAlignment="1" applyProtection="1">
      <alignment horizontal="left" vertical="top" wrapText="1"/>
    </xf>
    <xf numFmtId="0" fontId="42" fillId="0" borderId="0" xfId="0" applyFont="1" applyFill="1" applyBorder="1" applyAlignment="1" applyProtection="1">
      <alignment vertical="top"/>
    </xf>
    <xf numFmtId="165" fontId="25" fillId="0" borderId="0" xfId="0" applyNumberFormat="1" applyFont="1" applyFill="1" applyBorder="1" applyAlignment="1" applyProtection="1">
      <alignment horizontal="left" vertical="top"/>
    </xf>
    <xf numFmtId="165" fontId="25" fillId="0" borderId="0" xfId="0" applyNumberFormat="1" applyFont="1" applyFill="1" applyBorder="1" applyAlignment="1" applyProtection="1">
      <alignment horizontal="right" vertical="top"/>
    </xf>
    <xf numFmtId="165" fontId="25" fillId="0" borderId="0" xfId="2" applyNumberFormat="1" applyFont="1" applyFill="1" applyBorder="1" applyAlignment="1" applyProtection="1">
      <alignment vertical="top" wrapText="1"/>
    </xf>
    <xf numFmtId="165" fontId="36" fillId="0" borderId="0" xfId="0" applyNumberFormat="1" applyFont="1" applyBorder="1" applyAlignment="1">
      <alignment vertical="top"/>
    </xf>
    <xf numFmtId="0" fontId="25" fillId="0" borderId="0" xfId="0" applyFont="1" applyFill="1" applyBorder="1" applyAlignment="1" applyProtection="1">
      <alignment vertical="top" wrapText="1"/>
    </xf>
    <xf numFmtId="165" fontId="25" fillId="0" borderId="0" xfId="0" applyNumberFormat="1" applyFont="1" applyFill="1" applyBorder="1" applyAlignment="1" applyProtection="1">
      <alignment vertical="top" wrapText="1"/>
    </xf>
    <xf numFmtId="167" fontId="25" fillId="0" borderId="0" xfId="0" applyNumberFormat="1" applyFont="1" applyFill="1" applyAlignment="1" applyProtection="1">
      <alignment vertical="top"/>
    </xf>
  </cellXfs>
  <cellStyles count="8">
    <cellStyle name="Обычный" xfId="0" builtinId="0"/>
    <cellStyle name="Обычный 13" xfId="3"/>
    <cellStyle name="Обычный 2" xfId="1"/>
    <cellStyle name="Обычный 2 2" xfId="4"/>
    <cellStyle name="Обычный 9" xfId="6"/>
    <cellStyle name="Финансовый" xfId="2" builtinId="3"/>
    <cellStyle name="Финансовый 16" xfId="5"/>
    <cellStyle name="Финансовый 4" xfId="7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azanovaEN/Desktop/&#1050;&#1086;&#1087;&#1080;&#1103;%20KP-iyul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нансирование"/>
      <sheetName val="Показатели"/>
      <sheetName val="Национальные проекты "/>
    </sheetNames>
    <sheetDataSet>
      <sheetData sheetId="0">
        <row r="381">
          <cell r="G381">
            <v>0</v>
          </cell>
        </row>
        <row r="382">
          <cell r="G382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ColWidth="9.140625" defaultRowHeight="15" x14ac:dyDescent="0.25"/>
  <cols>
    <col min="1" max="1" width="4" style="1" customWidth="1"/>
    <col min="2" max="2" width="24.7109375" style="1" customWidth="1"/>
    <col min="3" max="3" width="18.140625" style="1" customWidth="1"/>
    <col min="4" max="4" width="13.7109375" style="1" customWidth="1"/>
    <col min="5" max="5" width="11.85546875" style="1" customWidth="1"/>
    <col min="6" max="6" width="6.7109375" style="1" customWidth="1"/>
    <col min="7" max="8" width="9.140625" style="1" customWidth="1"/>
    <col min="9" max="16384" width="9.140625" style="1"/>
  </cols>
  <sheetData>
    <row r="1" spans="1:48" ht="30.75" customHeight="1" x14ac:dyDescent="0.25">
      <c r="A1" s="208" t="s">
        <v>39</v>
      </c>
      <c r="B1" s="209"/>
      <c r="C1" s="210" t="s">
        <v>40</v>
      </c>
      <c r="D1" s="211" t="s">
        <v>44</v>
      </c>
      <c r="E1" s="212"/>
      <c r="F1" s="213"/>
      <c r="G1" s="211" t="s">
        <v>17</v>
      </c>
      <c r="H1" s="212"/>
      <c r="I1" s="213"/>
      <c r="J1" s="211" t="s">
        <v>18</v>
      </c>
      <c r="K1" s="212"/>
      <c r="L1" s="213"/>
      <c r="M1" s="211" t="s">
        <v>22</v>
      </c>
      <c r="N1" s="212"/>
      <c r="O1" s="213"/>
      <c r="P1" s="214" t="s">
        <v>23</v>
      </c>
      <c r="Q1" s="215"/>
      <c r="R1" s="211" t="s">
        <v>24</v>
      </c>
      <c r="S1" s="212"/>
      <c r="T1" s="213"/>
      <c r="U1" s="211" t="s">
        <v>25</v>
      </c>
      <c r="V1" s="212"/>
      <c r="W1" s="213"/>
      <c r="X1" s="214" t="s">
        <v>26</v>
      </c>
      <c r="Y1" s="216"/>
      <c r="Z1" s="215"/>
      <c r="AA1" s="214" t="s">
        <v>27</v>
      </c>
      <c r="AB1" s="215"/>
      <c r="AC1" s="211" t="s">
        <v>28</v>
      </c>
      <c r="AD1" s="212"/>
      <c r="AE1" s="213"/>
      <c r="AF1" s="211" t="s">
        <v>29</v>
      </c>
      <c r="AG1" s="212"/>
      <c r="AH1" s="213"/>
      <c r="AI1" s="211" t="s">
        <v>30</v>
      </c>
      <c r="AJ1" s="212"/>
      <c r="AK1" s="213"/>
      <c r="AL1" s="214" t="s">
        <v>31</v>
      </c>
      <c r="AM1" s="215"/>
      <c r="AN1" s="211" t="s">
        <v>32</v>
      </c>
      <c r="AO1" s="212"/>
      <c r="AP1" s="213"/>
      <c r="AQ1" s="211" t="s">
        <v>33</v>
      </c>
      <c r="AR1" s="212"/>
      <c r="AS1" s="213"/>
      <c r="AT1" s="211" t="s">
        <v>34</v>
      </c>
      <c r="AU1" s="212"/>
      <c r="AV1" s="213"/>
    </row>
    <row r="2" spans="1:48" ht="39" customHeight="1" x14ac:dyDescent="0.25">
      <c r="A2" s="209"/>
      <c r="B2" s="209"/>
      <c r="C2" s="210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x14ac:dyDescent="0.25">
      <c r="A3" s="210" t="s">
        <v>82</v>
      </c>
      <c r="B3" s="210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 x14ac:dyDescent="0.25">
      <c r="A4" s="210"/>
      <c r="B4" s="210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 x14ac:dyDescent="0.25">
      <c r="A5" s="210"/>
      <c r="B5" s="210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5.5" x14ac:dyDescent="0.25">
      <c r="A6" s="210"/>
      <c r="B6" s="210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 x14ac:dyDescent="0.25">
      <c r="A7" s="210"/>
      <c r="B7" s="210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5.5" x14ac:dyDescent="0.25">
      <c r="A8" s="210"/>
      <c r="B8" s="210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5.5" x14ac:dyDescent="0.25">
      <c r="A9" s="210"/>
      <c r="B9" s="210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  <mergeCell ref="A1:B2"/>
    <mergeCell ref="C1:C2"/>
    <mergeCell ref="A3:B9"/>
    <mergeCell ref="D1:F1"/>
    <mergeCell ref="R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5" x14ac:dyDescent="0.25"/>
  <cols>
    <col min="1" max="1" width="48.85546875" customWidth="1"/>
    <col min="2" max="2" width="11.7109375" customWidth="1"/>
    <col min="3" max="3" width="13.7109375" customWidth="1"/>
    <col min="4" max="4" width="16.28515625" customWidth="1"/>
    <col min="5" max="5" width="26.85546875" customWidth="1"/>
  </cols>
  <sheetData>
    <row r="1" spans="1:5" x14ac:dyDescent="0.25">
      <c r="A1" s="217" t="s">
        <v>57</v>
      </c>
      <c r="B1" s="217"/>
      <c r="C1" s="217"/>
      <c r="D1" s="217"/>
      <c r="E1" s="217"/>
    </row>
    <row r="2" spans="1:5" x14ac:dyDescent="0.25">
      <c r="A2" s="12"/>
      <c r="B2" s="12"/>
      <c r="C2" s="12"/>
      <c r="D2" s="12"/>
      <c r="E2" s="12"/>
    </row>
    <row r="3" spans="1:5" x14ac:dyDescent="0.25">
      <c r="A3" s="218" t="s">
        <v>129</v>
      </c>
      <c r="B3" s="218"/>
      <c r="C3" s="218"/>
      <c r="D3" s="218"/>
      <c r="E3" s="218"/>
    </row>
    <row r="4" spans="1:5" ht="45" customHeight="1" x14ac:dyDescent="0.25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 x14ac:dyDescent="0.25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 x14ac:dyDescent="0.25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 x14ac:dyDescent="0.25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 x14ac:dyDescent="0.25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7" x14ac:dyDescent="0.25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7" x14ac:dyDescent="0.25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 x14ac:dyDescent="0.25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 x14ac:dyDescent="0.25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 x14ac:dyDescent="0.25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" customHeight="1" x14ac:dyDescent="0.25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7" x14ac:dyDescent="0.25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7" x14ac:dyDescent="0.25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 x14ac:dyDescent="0.25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x14ac:dyDescent="0.25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 x14ac:dyDescent="0.25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 x14ac:dyDescent="0.25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7" x14ac:dyDescent="0.25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75" customHeight="1" x14ac:dyDescent="0.25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7" x14ac:dyDescent="0.25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 x14ac:dyDescent="0.25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 x14ac:dyDescent="0.25">
      <c r="A25" s="28"/>
      <c r="B25" s="28"/>
      <c r="C25" s="28"/>
      <c r="D25" s="28"/>
      <c r="E25" s="28"/>
    </row>
    <row r="26" spans="1:5" x14ac:dyDescent="0.25">
      <c r="A26" s="219" t="s">
        <v>78</v>
      </c>
      <c r="B26" s="219"/>
      <c r="C26" s="219"/>
      <c r="D26" s="219"/>
      <c r="E26" s="219"/>
    </row>
    <row r="27" spans="1:5" x14ac:dyDescent="0.25">
      <c r="A27" s="28"/>
      <c r="B27" s="28"/>
      <c r="C27" s="28"/>
      <c r="D27" s="28"/>
      <c r="E27" s="28"/>
    </row>
    <row r="28" spans="1:5" x14ac:dyDescent="0.25">
      <c r="A28" s="219" t="s">
        <v>79</v>
      </c>
      <c r="B28" s="219"/>
      <c r="C28" s="219"/>
      <c r="D28" s="219"/>
      <c r="E28" s="219"/>
    </row>
    <row r="29" spans="1:5" x14ac:dyDescent="0.25">
      <c r="A29" s="219"/>
      <c r="B29" s="219"/>
      <c r="C29" s="219"/>
      <c r="D29" s="219"/>
      <c r="E29" s="219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40625" defaultRowHeight="12.75" x14ac:dyDescent="0.2"/>
  <cols>
    <col min="1" max="1" width="4.5703125" style="44" customWidth="1"/>
    <col min="2" max="2" width="42.5703125" style="44" customWidth="1"/>
    <col min="3" max="3" width="6.85546875" style="44" customWidth="1"/>
    <col min="4" max="15" width="9.5703125" style="44" customWidth="1"/>
    <col min="16" max="17" width="10.5703125" style="44" customWidth="1"/>
    <col min="18" max="29" width="0" style="45" hidden="1" customWidth="1"/>
    <col min="30" max="16384" width="9.140625" style="45"/>
  </cols>
  <sheetData>
    <row r="1" spans="1:256" x14ac:dyDescent="0.2">
      <c r="Q1" s="35" t="s">
        <v>50</v>
      </c>
    </row>
    <row r="2" spans="1:256" x14ac:dyDescent="0.2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 x14ac:dyDescent="0.25">
      <c r="A3" s="37" t="s">
        <v>0</v>
      </c>
      <c r="B3" s="233" t="s">
        <v>45</v>
      </c>
      <c r="C3" s="233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 x14ac:dyDescent="0.2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 x14ac:dyDescent="0.2">
      <c r="A5" s="220" t="s">
        <v>1</v>
      </c>
      <c r="B5" s="227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75" customHeight="1" x14ac:dyDescent="0.2">
      <c r="A6" s="220"/>
      <c r="B6" s="227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 x14ac:dyDescent="0.2">
      <c r="A7" s="220"/>
      <c r="B7" s="227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 x14ac:dyDescent="0.2">
      <c r="A8" s="220" t="s">
        <v>3</v>
      </c>
      <c r="B8" s="227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221" t="s">
        <v>204</v>
      </c>
      <c r="N8" s="222"/>
      <c r="O8" s="223"/>
      <c r="P8" s="56"/>
      <c r="Q8" s="56"/>
    </row>
    <row r="9" spans="1:256" ht="33.75" customHeight="1" x14ac:dyDescent="0.2">
      <c r="A9" s="220"/>
      <c r="B9" s="227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 x14ac:dyDescent="0.2">
      <c r="A10" s="220" t="s">
        <v>4</v>
      </c>
      <c r="B10" s="227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 x14ac:dyDescent="0.2">
      <c r="A11" s="220"/>
      <c r="B11" s="227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 x14ac:dyDescent="0.2">
      <c r="A12" s="220" t="s">
        <v>5</v>
      </c>
      <c r="B12" s="227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 x14ac:dyDescent="0.2">
      <c r="A13" s="220"/>
      <c r="B13" s="227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 x14ac:dyDescent="0.2">
      <c r="A14" s="220" t="s">
        <v>9</v>
      </c>
      <c r="B14" s="227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 x14ac:dyDescent="0.2">
      <c r="A15" s="220"/>
      <c r="B15" s="227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 x14ac:dyDescent="0.2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238"/>
      <c r="AJ16" s="238"/>
      <c r="AK16" s="238"/>
      <c r="AZ16" s="238"/>
      <c r="BA16" s="238"/>
      <c r="BB16" s="238"/>
      <c r="BQ16" s="238"/>
      <c r="BR16" s="238"/>
      <c r="BS16" s="238"/>
      <c r="CH16" s="238"/>
      <c r="CI16" s="238"/>
      <c r="CJ16" s="238"/>
      <c r="CY16" s="238"/>
      <c r="CZ16" s="238"/>
      <c r="DA16" s="238"/>
      <c r="DP16" s="238"/>
      <c r="DQ16" s="238"/>
      <c r="DR16" s="238"/>
      <c r="EG16" s="238"/>
      <c r="EH16" s="238"/>
      <c r="EI16" s="238"/>
      <c r="EX16" s="238"/>
      <c r="EY16" s="238"/>
      <c r="EZ16" s="238"/>
      <c r="FO16" s="238"/>
      <c r="FP16" s="238"/>
      <c r="FQ16" s="238"/>
      <c r="GF16" s="238"/>
      <c r="GG16" s="238"/>
      <c r="GH16" s="238"/>
      <c r="GW16" s="238"/>
      <c r="GX16" s="238"/>
      <c r="GY16" s="238"/>
      <c r="HN16" s="238"/>
      <c r="HO16" s="238"/>
      <c r="HP16" s="238"/>
      <c r="IE16" s="238"/>
      <c r="IF16" s="238"/>
      <c r="IG16" s="238"/>
      <c r="IV16" s="238"/>
    </row>
    <row r="17" spans="1:17" ht="320.25" customHeight="1" x14ac:dyDescent="0.2">
      <c r="A17" s="220" t="s">
        <v>6</v>
      </c>
      <c r="B17" s="227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50000000000003" customHeight="1" x14ac:dyDescent="0.2">
      <c r="A18" s="220"/>
      <c r="B18" s="227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 x14ac:dyDescent="0.2">
      <c r="A19" s="220" t="s">
        <v>7</v>
      </c>
      <c r="B19" s="227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50000000000003" customHeight="1" x14ac:dyDescent="0.2">
      <c r="A20" s="220"/>
      <c r="B20" s="227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 x14ac:dyDescent="0.2">
      <c r="A21" s="220" t="s">
        <v>8</v>
      </c>
      <c r="B21" s="227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 x14ac:dyDescent="0.2">
      <c r="A22" s="220"/>
      <c r="B22" s="227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 x14ac:dyDescent="0.2">
      <c r="A23" s="224" t="s">
        <v>14</v>
      </c>
      <c r="B23" s="229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50000000000003" customHeight="1" x14ac:dyDescent="0.2">
      <c r="A24" s="226"/>
      <c r="B24" s="229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 x14ac:dyDescent="0.2">
      <c r="A25" s="228" t="s">
        <v>15</v>
      </c>
      <c r="B25" s="229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50000000000003" customHeight="1" x14ac:dyDescent="0.2">
      <c r="A26" s="228"/>
      <c r="B26" s="229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 x14ac:dyDescent="0.2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 x14ac:dyDescent="0.2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50000000000003" customHeight="1" x14ac:dyDescent="0.2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 x14ac:dyDescent="0.2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 x14ac:dyDescent="0.2">
      <c r="A31" s="220" t="s">
        <v>93</v>
      </c>
      <c r="B31" s="227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 x14ac:dyDescent="0.2">
      <c r="A32" s="220"/>
      <c r="B32" s="227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 x14ac:dyDescent="0.2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 x14ac:dyDescent="0.2">
      <c r="A34" s="220" t="s">
        <v>95</v>
      </c>
      <c r="B34" s="227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 x14ac:dyDescent="0.2">
      <c r="A35" s="220"/>
      <c r="B35" s="227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50000000000003" customHeight="1" x14ac:dyDescent="0.2">
      <c r="A36" s="236" t="s">
        <v>97</v>
      </c>
      <c r="B36" s="234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50000000000003" customHeight="1" x14ac:dyDescent="0.2">
      <c r="A37" s="237"/>
      <c r="B37" s="235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 x14ac:dyDescent="0.2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 x14ac:dyDescent="0.2">
      <c r="A39" s="220" t="s">
        <v>99</v>
      </c>
      <c r="B39" s="227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244" t="s">
        <v>246</v>
      </c>
      <c r="I39" s="245"/>
      <c r="J39" s="245"/>
      <c r="K39" s="245"/>
      <c r="L39" s="245"/>
      <c r="M39" s="245"/>
      <c r="N39" s="245"/>
      <c r="O39" s="246"/>
      <c r="P39" s="55" t="s">
        <v>188</v>
      </c>
      <c r="Q39" s="56"/>
    </row>
    <row r="40" spans="1:17" ht="39.950000000000003" customHeight="1" x14ac:dyDescent="0.2">
      <c r="A40" s="220" t="s">
        <v>10</v>
      </c>
      <c r="B40" s="227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 x14ac:dyDescent="0.2">
      <c r="A41" s="220" t="s">
        <v>100</v>
      </c>
      <c r="B41" s="227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50000000000003" customHeight="1" x14ac:dyDescent="0.2">
      <c r="A42" s="220"/>
      <c r="B42" s="227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 x14ac:dyDescent="0.2">
      <c r="A43" s="220" t="s">
        <v>102</v>
      </c>
      <c r="B43" s="227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241" t="s">
        <v>191</v>
      </c>
      <c r="H43" s="242"/>
      <c r="I43" s="242"/>
      <c r="J43" s="242"/>
      <c r="K43" s="242"/>
      <c r="L43" s="242"/>
      <c r="M43" s="242"/>
      <c r="N43" s="242"/>
      <c r="O43" s="243"/>
      <c r="P43" s="56"/>
      <c r="Q43" s="56"/>
    </row>
    <row r="44" spans="1:17" ht="39.950000000000003" customHeight="1" x14ac:dyDescent="0.2">
      <c r="A44" s="220"/>
      <c r="B44" s="227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 x14ac:dyDescent="0.2">
      <c r="A45" s="220" t="s">
        <v>104</v>
      </c>
      <c r="B45" s="227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50000000000003" customHeight="1" x14ac:dyDescent="0.2">
      <c r="A46" s="220" t="s">
        <v>12</v>
      </c>
      <c r="B46" s="227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50000000000003" customHeight="1" x14ac:dyDescent="0.2">
      <c r="A47" s="231" t="s">
        <v>107</v>
      </c>
      <c r="B47" s="234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50000000000003" customHeight="1" x14ac:dyDescent="0.2">
      <c r="A48" s="232"/>
      <c r="B48" s="235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 x14ac:dyDescent="0.2">
      <c r="A49" s="231" t="s">
        <v>108</v>
      </c>
      <c r="B49" s="234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50000000000003" customHeight="1" x14ac:dyDescent="0.2">
      <c r="A50" s="232"/>
      <c r="B50" s="235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 x14ac:dyDescent="0.2">
      <c r="A51" s="220" t="s">
        <v>110</v>
      </c>
      <c r="B51" s="227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50000000000003" customHeight="1" x14ac:dyDescent="0.2">
      <c r="A52" s="220"/>
      <c r="B52" s="227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 x14ac:dyDescent="0.2">
      <c r="A53" s="220" t="s">
        <v>113</v>
      </c>
      <c r="B53" s="227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 x14ac:dyDescent="0.2">
      <c r="A54" s="220"/>
      <c r="B54" s="227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 x14ac:dyDescent="0.2">
      <c r="A55" s="220" t="s">
        <v>114</v>
      </c>
      <c r="B55" s="227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 x14ac:dyDescent="0.2">
      <c r="A56" s="220"/>
      <c r="B56" s="227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 x14ac:dyDescent="0.2">
      <c r="A57" s="220" t="s">
        <v>116</v>
      </c>
      <c r="B57" s="227" t="s">
        <v>117</v>
      </c>
      <c r="C57" s="53" t="s">
        <v>20</v>
      </c>
      <c r="D57" s="93" t="s">
        <v>234</v>
      </c>
      <c r="E57" s="92"/>
      <c r="F57" s="92" t="s">
        <v>235</v>
      </c>
      <c r="G57" s="230" t="s">
        <v>232</v>
      </c>
      <c r="H57" s="230"/>
      <c r="I57" s="92" t="s">
        <v>236</v>
      </c>
      <c r="J57" s="92" t="s">
        <v>237</v>
      </c>
      <c r="K57" s="221" t="s">
        <v>238</v>
      </c>
      <c r="L57" s="222"/>
      <c r="M57" s="222"/>
      <c r="N57" s="222"/>
      <c r="O57" s="223"/>
      <c r="P57" s="88" t="s">
        <v>198</v>
      </c>
      <c r="Q57" s="56"/>
    </row>
    <row r="58" spans="1:17" ht="39.950000000000003" customHeight="1" x14ac:dyDescent="0.2">
      <c r="A58" s="220"/>
      <c r="B58" s="227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 x14ac:dyDescent="0.2">
      <c r="A59" s="224" t="s">
        <v>119</v>
      </c>
      <c r="B59" s="224" t="s">
        <v>118</v>
      </c>
      <c r="C59" s="224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 x14ac:dyDescent="0.2">
      <c r="A60" s="225"/>
      <c r="B60" s="225"/>
      <c r="C60" s="225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 x14ac:dyDescent="0.2">
      <c r="A61" s="225"/>
      <c r="B61" s="225"/>
      <c r="C61" s="226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50000000000003" customHeight="1" x14ac:dyDescent="0.2">
      <c r="A62" s="226"/>
      <c r="B62" s="226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50000000000003" customHeight="1" x14ac:dyDescent="0.2">
      <c r="A63" s="220" t="s">
        <v>120</v>
      </c>
      <c r="B63" s="227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50000000000003" customHeight="1" x14ac:dyDescent="0.2">
      <c r="A64" s="220"/>
      <c r="B64" s="227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 x14ac:dyDescent="0.2">
      <c r="A65" s="228" t="s">
        <v>122</v>
      </c>
      <c r="B65" s="229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50000000000003" customHeight="1" x14ac:dyDescent="0.2">
      <c r="A66" s="228"/>
      <c r="B66" s="229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50000000000003" customHeight="1" x14ac:dyDescent="0.2">
      <c r="A67" s="220" t="s">
        <v>124</v>
      </c>
      <c r="B67" s="227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50000000000003" customHeight="1" x14ac:dyDescent="0.2">
      <c r="A68" s="220"/>
      <c r="B68" s="227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 x14ac:dyDescent="0.2">
      <c r="A69" s="231" t="s">
        <v>126</v>
      </c>
      <c r="B69" s="234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50000000000003" customHeight="1" x14ac:dyDescent="0.2">
      <c r="A70" s="232"/>
      <c r="B70" s="235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 x14ac:dyDescent="0.2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 x14ac:dyDescent="0.2">
      <c r="B73" s="239" t="s">
        <v>254</v>
      </c>
      <c r="C73" s="239"/>
      <c r="D73" s="239"/>
      <c r="E73" s="239"/>
      <c r="F73" s="239"/>
      <c r="G73" s="239"/>
      <c r="H73" s="239"/>
      <c r="I73" s="239"/>
      <c r="J73" s="239"/>
      <c r="K73" s="239"/>
      <c r="L73" s="239"/>
      <c r="M73" s="239"/>
      <c r="N73" s="239"/>
      <c r="O73" s="239"/>
      <c r="P73" s="239"/>
      <c r="Q73" s="239"/>
      <c r="R73" s="239"/>
      <c r="S73" s="239"/>
      <c r="T73" s="239"/>
    </row>
    <row r="74" spans="1:20" ht="15" x14ac:dyDescent="0.2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5" x14ac:dyDescent="0.2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5" x14ac:dyDescent="0.2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5" x14ac:dyDescent="0.2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5" x14ac:dyDescent="0.2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 x14ac:dyDescent="0.2">
      <c r="B79" s="240" t="s">
        <v>215</v>
      </c>
      <c r="C79" s="240"/>
      <c r="D79" s="240"/>
      <c r="E79" s="2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  <mergeCell ref="A34:A35"/>
    <mergeCell ref="B31:B32"/>
    <mergeCell ref="A31:A32"/>
    <mergeCell ref="B23:B24"/>
    <mergeCell ref="B43:B44"/>
    <mergeCell ref="B25:B26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</mergeCells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86"/>
  <sheetViews>
    <sheetView tabSelected="1" view="pageBreakPreview" topLeftCell="A213" zoomScaleSheetLayoutView="100" workbookViewId="0">
      <selection activeCell="B116" sqref="B116:B118"/>
    </sheetView>
  </sheetViews>
  <sheetFormatPr defaultColWidth="9.140625" defaultRowHeight="23.45" customHeight="1" x14ac:dyDescent="0.25"/>
  <cols>
    <col min="1" max="1" width="8" style="338" customWidth="1"/>
    <col min="2" max="2" width="19.7109375" style="338" customWidth="1"/>
    <col min="3" max="3" width="17.28515625" style="338" customWidth="1"/>
    <col min="4" max="4" width="20.7109375" style="339" customWidth="1"/>
    <col min="5" max="5" width="18.7109375" style="340" customWidth="1"/>
    <col min="6" max="6" width="16.5703125" style="340" customWidth="1"/>
    <col min="7" max="7" width="13.85546875" style="341" customWidth="1"/>
    <col min="8" max="9" width="14" style="338" customWidth="1"/>
    <col min="10" max="10" width="10.140625" style="338" customWidth="1"/>
    <col min="11" max="11" width="12.140625" style="338" customWidth="1"/>
    <col min="12" max="12" width="12.5703125" style="338" customWidth="1"/>
    <col min="13" max="13" width="9.42578125" style="338" customWidth="1"/>
    <col min="14" max="14" width="11.7109375" style="338" customWidth="1"/>
    <col min="15" max="15" width="12.85546875" style="338" customWidth="1"/>
    <col min="16" max="16" width="10.28515625" style="338" customWidth="1"/>
    <col min="17" max="17" width="11.7109375" style="338" customWidth="1"/>
    <col min="18" max="18" width="11.140625" style="338" customWidth="1"/>
    <col min="19" max="19" width="10.140625" style="338" customWidth="1"/>
    <col min="20" max="20" width="13.7109375" style="338" customWidth="1"/>
    <col min="21" max="21" width="12.42578125" style="338" customWidth="1"/>
    <col min="22" max="22" width="9.85546875" style="338" customWidth="1"/>
    <col min="23" max="23" width="14.28515625" style="338" customWidth="1"/>
    <col min="24" max="24" width="13.85546875" style="338" customWidth="1"/>
    <col min="25" max="25" width="9.42578125" style="338" customWidth="1"/>
    <col min="26" max="26" width="14.140625" style="338" customWidth="1"/>
    <col min="27" max="27" width="14.42578125" style="338" customWidth="1"/>
    <col min="28" max="28" width="6.85546875" style="338" customWidth="1"/>
    <col min="29" max="29" width="12.7109375" style="338" customWidth="1"/>
    <col min="30" max="30" width="12" style="338" customWidth="1"/>
    <col min="31" max="31" width="7.5703125" style="338" customWidth="1"/>
    <col min="32" max="32" width="13.5703125" style="338" customWidth="1"/>
    <col min="33" max="33" width="11.5703125" style="338" customWidth="1"/>
    <col min="34" max="34" width="11.28515625" style="338" customWidth="1"/>
    <col min="35" max="35" width="12" style="338" customWidth="1"/>
    <col min="36" max="36" width="12.5703125" style="338" customWidth="1"/>
    <col min="37" max="37" width="4.7109375" style="338" customWidth="1"/>
    <col min="38" max="38" width="15.7109375" style="338" customWidth="1"/>
    <col min="39" max="39" width="12.7109375" style="338" customWidth="1"/>
    <col min="40" max="40" width="7.140625" style="338" customWidth="1"/>
    <col min="41" max="42" width="16.140625" style="338" customWidth="1"/>
    <col min="43" max="43" width="14.5703125" style="338" customWidth="1"/>
    <col min="44" max="44" width="26.140625" style="343" customWidth="1"/>
    <col min="45" max="16384" width="9.140625" style="343"/>
  </cols>
  <sheetData>
    <row r="1" spans="1:44" ht="23.45" customHeight="1" x14ac:dyDescent="0.25">
      <c r="AR1" s="342" t="s">
        <v>267</v>
      </c>
    </row>
    <row r="2" spans="1:44" ht="23.45" customHeight="1" x14ac:dyDescent="0.25">
      <c r="A2" s="344" t="s">
        <v>395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  <c r="V2" s="344"/>
      <c r="W2" s="344"/>
      <c r="X2" s="344"/>
      <c r="Y2" s="344"/>
      <c r="Z2" s="344"/>
      <c r="AA2" s="344"/>
      <c r="AB2" s="344"/>
      <c r="AC2" s="344"/>
      <c r="AD2" s="344"/>
      <c r="AE2" s="344"/>
      <c r="AF2" s="344"/>
      <c r="AG2" s="344"/>
      <c r="AH2" s="344"/>
      <c r="AI2" s="344"/>
      <c r="AJ2" s="344"/>
      <c r="AK2" s="344"/>
      <c r="AL2" s="344"/>
      <c r="AM2" s="344"/>
      <c r="AN2" s="344"/>
      <c r="AO2" s="344"/>
      <c r="AP2" s="344"/>
      <c r="AQ2" s="344"/>
      <c r="AR2" s="344"/>
    </row>
    <row r="3" spans="1:44" s="346" customFormat="1" ht="23.45" customHeight="1" thickBot="1" x14ac:dyDescent="0.3">
      <c r="A3" s="345" t="s">
        <v>371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U3" s="345"/>
      <c r="V3" s="345"/>
      <c r="W3" s="345"/>
      <c r="X3" s="345"/>
      <c r="Y3" s="345"/>
      <c r="Z3" s="345"/>
      <c r="AA3" s="345"/>
      <c r="AB3" s="345"/>
      <c r="AC3" s="345"/>
      <c r="AD3" s="345"/>
      <c r="AE3" s="345"/>
      <c r="AF3" s="345"/>
      <c r="AG3" s="345"/>
      <c r="AH3" s="345"/>
      <c r="AI3" s="345"/>
      <c r="AJ3" s="345"/>
      <c r="AK3" s="345"/>
      <c r="AL3" s="345"/>
      <c r="AM3" s="345"/>
      <c r="AN3" s="345"/>
      <c r="AO3" s="345"/>
      <c r="AP3" s="345"/>
      <c r="AQ3" s="345"/>
      <c r="AR3" s="345"/>
    </row>
    <row r="4" spans="1:44" ht="23.45" customHeight="1" x14ac:dyDescent="0.25">
      <c r="A4" s="347" t="s">
        <v>0</v>
      </c>
      <c r="B4" s="348" t="s">
        <v>264</v>
      </c>
      <c r="C4" s="348" t="s">
        <v>258</v>
      </c>
      <c r="D4" s="348" t="s">
        <v>40</v>
      </c>
      <c r="E4" s="349" t="s">
        <v>256</v>
      </c>
      <c r="F4" s="350"/>
      <c r="G4" s="351"/>
      <c r="H4" s="352"/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53"/>
      <c r="W4" s="353"/>
      <c r="X4" s="353"/>
      <c r="Y4" s="353"/>
      <c r="Z4" s="353"/>
      <c r="AA4" s="353"/>
      <c r="AB4" s="353"/>
      <c r="AC4" s="353"/>
      <c r="AD4" s="353"/>
      <c r="AE4" s="353"/>
      <c r="AF4" s="353"/>
      <c r="AG4" s="353"/>
      <c r="AH4" s="353"/>
      <c r="AI4" s="353"/>
      <c r="AJ4" s="353"/>
      <c r="AK4" s="353"/>
      <c r="AL4" s="353"/>
      <c r="AM4" s="353"/>
      <c r="AN4" s="353"/>
      <c r="AO4" s="353"/>
      <c r="AP4" s="353"/>
      <c r="AQ4" s="354"/>
      <c r="AR4" s="355" t="s">
        <v>303</v>
      </c>
    </row>
    <row r="5" spans="1:44" ht="23.45" customHeight="1" x14ac:dyDescent="0.25">
      <c r="A5" s="356"/>
      <c r="B5" s="357"/>
      <c r="C5" s="357"/>
      <c r="D5" s="357"/>
      <c r="E5" s="358" t="s">
        <v>344</v>
      </c>
      <c r="F5" s="358" t="s">
        <v>273</v>
      </c>
      <c r="G5" s="359" t="s">
        <v>19</v>
      </c>
      <c r="H5" s="360" t="s">
        <v>17</v>
      </c>
      <c r="I5" s="361"/>
      <c r="J5" s="362"/>
      <c r="K5" s="363" t="s">
        <v>18</v>
      </c>
      <c r="L5" s="364"/>
      <c r="M5" s="365"/>
      <c r="N5" s="363" t="s">
        <v>22</v>
      </c>
      <c r="O5" s="364"/>
      <c r="P5" s="365"/>
      <c r="Q5" s="363" t="s">
        <v>24</v>
      </c>
      <c r="R5" s="364"/>
      <c r="S5" s="365"/>
      <c r="T5" s="363" t="s">
        <v>25</v>
      </c>
      <c r="U5" s="364"/>
      <c r="V5" s="365"/>
      <c r="W5" s="363" t="s">
        <v>26</v>
      </c>
      <c r="X5" s="364"/>
      <c r="Y5" s="365"/>
      <c r="Z5" s="363" t="s">
        <v>28</v>
      </c>
      <c r="AA5" s="364"/>
      <c r="AB5" s="366"/>
      <c r="AC5" s="363" t="s">
        <v>29</v>
      </c>
      <c r="AD5" s="364"/>
      <c r="AE5" s="364"/>
      <c r="AF5" s="363" t="s">
        <v>30</v>
      </c>
      <c r="AG5" s="364"/>
      <c r="AH5" s="364"/>
      <c r="AI5" s="363" t="s">
        <v>32</v>
      </c>
      <c r="AJ5" s="364"/>
      <c r="AK5" s="364"/>
      <c r="AL5" s="363" t="s">
        <v>33</v>
      </c>
      <c r="AM5" s="364"/>
      <c r="AN5" s="364"/>
      <c r="AO5" s="363" t="s">
        <v>34</v>
      </c>
      <c r="AP5" s="364"/>
      <c r="AQ5" s="365"/>
      <c r="AR5" s="367"/>
    </row>
    <row r="6" spans="1:44" ht="23.45" customHeight="1" x14ac:dyDescent="0.25">
      <c r="A6" s="368"/>
      <c r="B6" s="369"/>
      <c r="C6" s="369"/>
      <c r="D6" s="369"/>
      <c r="E6" s="369"/>
      <c r="F6" s="369"/>
      <c r="G6" s="370"/>
      <c r="H6" s="371" t="s">
        <v>20</v>
      </c>
      <c r="I6" s="372" t="s">
        <v>21</v>
      </c>
      <c r="J6" s="373" t="s">
        <v>19</v>
      </c>
      <c r="K6" s="372" t="s">
        <v>20</v>
      </c>
      <c r="L6" s="372" t="s">
        <v>21</v>
      </c>
      <c r="M6" s="373" t="s">
        <v>19</v>
      </c>
      <c r="N6" s="374" t="s">
        <v>20</v>
      </c>
      <c r="O6" s="372" t="s">
        <v>21</v>
      </c>
      <c r="P6" s="375" t="s">
        <v>19</v>
      </c>
      <c r="Q6" s="376" t="s">
        <v>20</v>
      </c>
      <c r="R6" s="372" t="s">
        <v>21</v>
      </c>
      <c r="S6" s="375" t="s">
        <v>19</v>
      </c>
      <c r="T6" s="376" t="s">
        <v>20</v>
      </c>
      <c r="U6" s="372" t="s">
        <v>21</v>
      </c>
      <c r="V6" s="375" t="s">
        <v>19</v>
      </c>
      <c r="W6" s="376" t="s">
        <v>20</v>
      </c>
      <c r="X6" s="372" t="s">
        <v>21</v>
      </c>
      <c r="Y6" s="375" t="s">
        <v>19</v>
      </c>
      <c r="Z6" s="376" t="s">
        <v>20</v>
      </c>
      <c r="AA6" s="372" t="s">
        <v>21</v>
      </c>
      <c r="AB6" s="375" t="s">
        <v>19</v>
      </c>
      <c r="AC6" s="376" t="s">
        <v>20</v>
      </c>
      <c r="AD6" s="377" t="s">
        <v>21</v>
      </c>
      <c r="AE6" s="375" t="s">
        <v>19</v>
      </c>
      <c r="AF6" s="376" t="s">
        <v>20</v>
      </c>
      <c r="AG6" s="377" t="s">
        <v>21</v>
      </c>
      <c r="AH6" s="375" t="s">
        <v>19</v>
      </c>
      <c r="AI6" s="376" t="s">
        <v>20</v>
      </c>
      <c r="AJ6" s="377" t="s">
        <v>21</v>
      </c>
      <c r="AK6" s="375" t="s">
        <v>19</v>
      </c>
      <c r="AL6" s="376" t="s">
        <v>20</v>
      </c>
      <c r="AM6" s="377" t="s">
        <v>21</v>
      </c>
      <c r="AN6" s="375" t="s">
        <v>19</v>
      </c>
      <c r="AO6" s="376" t="s">
        <v>20</v>
      </c>
      <c r="AP6" s="372" t="s">
        <v>21</v>
      </c>
      <c r="AQ6" s="375" t="s">
        <v>19</v>
      </c>
      <c r="AR6" s="378"/>
    </row>
    <row r="7" spans="1:44" ht="23.45" customHeight="1" thickBot="1" x14ac:dyDescent="0.3">
      <c r="A7" s="379">
        <v>1</v>
      </c>
      <c r="B7" s="380">
        <v>2</v>
      </c>
      <c r="C7" s="380">
        <v>3</v>
      </c>
      <c r="D7" s="380">
        <v>4</v>
      </c>
      <c r="E7" s="381">
        <v>5</v>
      </c>
      <c r="F7" s="381">
        <v>6</v>
      </c>
      <c r="G7" s="382">
        <v>7</v>
      </c>
      <c r="H7" s="383">
        <v>8</v>
      </c>
      <c r="I7" s="384">
        <v>9</v>
      </c>
      <c r="J7" s="385">
        <v>10</v>
      </c>
      <c r="K7" s="384">
        <v>11</v>
      </c>
      <c r="L7" s="383">
        <v>12</v>
      </c>
      <c r="M7" s="385">
        <v>13</v>
      </c>
      <c r="N7" s="384">
        <v>14</v>
      </c>
      <c r="O7" s="383">
        <v>15</v>
      </c>
      <c r="P7" s="385">
        <v>16</v>
      </c>
      <c r="Q7" s="384">
        <v>17</v>
      </c>
      <c r="R7" s="383">
        <v>18</v>
      </c>
      <c r="S7" s="386">
        <v>19</v>
      </c>
      <c r="T7" s="384">
        <v>20</v>
      </c>
      <c r="U7" s="383">
        <v>21</v>
      </c>
      <c r="V7" s="386">
        <v>22</v>
      </c>
      <c r="W7" s="384">
        <v>23</v>
      </c>
      <c r="X7" s="383">
        <v>24</v>
      </c>
      <c r="Y7" s="386">
        <v>25</v>
      </c>
      <c r="Z7" s="384">
        <v>26</v>
      </c>
      <c r="AA7" s="383">
        <v>24</v>
      </c>
      <c r="AB7" s="385">
        <v>28</v>
      </c>
      <c r="AC7" s="387">
        <v>29</v>
      </c>
      <c r="AD7" s="388">
        <v>30</v>
      </c>
      <c r="AE7" s="386">
        <v>31</v>
      </c>
      <c r="AF7" s="387">
        <v>32</v>
      </c>
      <c r="AG7" s="388">
        <v>33</v>
      </c>
      <c r="AH7" s="386">
        <v>34</v>
      </c>
      <c r="AI7" s="387">
        <v>35</v>
      </c>
      <c r="AJ7" s="388">
        <v>36</v>
      </c>
      <c r="AK7" s="386">
        <v>37</v>
      </c>
      <c r="AL7" s="387">
        <v>38</v>
      </c>
      <c r="AM7" s="388">
        <v>39</v>
      </c>
      <c r="AN7" s="386">
        <v>40</v>
      </c>
      <c r="AO7" s="383">
        <v>41</v>
      </c>
      <c r="AP7" s="389">
        <v>42</v>
      </c>
      <c r="AQ7" s="386">
        <v>43</v>
      </c>
      <c r="AR7" s="390">
        <v>44</v>
      </c>
    </row>
    <row r="8" spans="1:44" ht="23.45" customHeight="1" x14ac:dyDescent="0.25">
      <c r="A8" s="391" t="s">
        <v>272</v>
      </c>
      <c r="B8" s="392"/>
      <c r="C8" s="393"/>
      <c r="D8" s="394" t="s">
        <v>257</v>
      </c>
      <c r="E8" s="395">
        <f>H8+K8+N8+Q8+T8+W8+Z8+AC8+AF8+AI8+AL8+AO8+E17</f>
        <v>491453.3</v>
      </c>
      <c r="F8" s="395">
        <f>I8+L8+O8+R8+U8+X8+AA8+AD8+AG8+AJ8+AM8+AP8+F17</f>
        <v>10589</v>
      </c>
      <c r="G8" s="396">
        <f>F8/E8</f>
        <v>2.1546299516149347E-2</v>
      </c>
      <c r="H8" s="397">
        <f>H9+H10</f>
        <v>0</v>
      </c>
      <c r="I8" s="397">
        <f>I9+I10</f>
        <v>0</v>
      </c>
      <c r="J8" s="396" t="e">
        <f>I8/H8</f>
        <v>#DIV/0!</v>
      </c>
      <c r="K8" s="397">
        <f>K9+K10</f>
        <v>344.8</v>
      </c>
      <c r="L8" s="397">
        <f>L9+L10</f>
        <v>344.8</v>
      </c>
      <c r="M8" s="396">
        <f>L8/K8</f>
        <v>1</v>
      </c>
      <c r="N8" s="397">
        <f>N9+N10</f>
        <v>2209.6999999999998</v>
      </c>
      <c r="O8" s="397">
        <f>O9+O10</f>
        <v>2209.6999999999998</v>
      </c>
      <c r="P8" s="396">
        <f>O8/N8</f>
        <v>1</v>
      </c>
      <c r="Q8" s="397">
        <f>Q9+Q10</f>
        <v>342.8</v>
      </c>
      <c r="R8" s="397">
        <f>R9+R10</f>
        <v>0</v>
      </c>
      <c r="S8" s="396">
        <f>R8/Q8</f>
        <v>0</v>
      </c>
      <c r="T8" s="397">
        <f>T9+T10</f>
        <v>0</v>
      </c>
      <c r="U8" s="397">
        <f>U9+U10</f>
        <v>0</v>
      </c>
      <c r="V8" s="396" t="e">
        <f>U8/T8</f>
        <v>#DIV/0!</v>
      </c>
      <c r="W8" s="397">
        <f>W9+W10</f>
        <v>992.3</v>
      </c>
      <c r="X8" s="397">
        <f>X9+X10</f>
        <v>0</v>
      </c>
      <c r="Y8" s="396">
        <f>X8/W8</f>
        <v>0</v>
      </c>
      <c r="Z8" s="397">
        <f>Z9+Z10</f>
        <v>1056.1999999999998</v>
      </c>
      <c r="AA8" s="397">
        <f>AA9+AA10</f>
        <v>0</v>
      </c>
      <c r="AB8" s="396">
        <f>AA8/Z8</f>
        <v>0</v>
      </c>
      <c r="AC8" s="397">
        <f>AC9+AC10</f>
        <v>8087.7999999999993</v>
      </c>
      <c r="AD8" s="397">
        <f>AD9+AD10</f>
        <v>0</v>
      </c>
      <c r="AE8" s="396">
        <f>AD8/AC8</f>
        <v>0</v>
      </c>
      <c r="AF8" s="397">
        <f>AF9+AF10</f>
        <v>74248</v>
      </c>
      <c r="AG8" s="397">
        <f>AG9+AG10</f>
        <v>0</v>
      </c>
      <c r="AH8" s="396">
        <f>AG8/AF8</f>
        <v>0</v>
      </c>
      <c r="AI8" s="397">
        <f>AI9+AI10</f>
        <v>15810.199999999999</v>
      </c>
      <c r="AJ8" s="397">
        <f>AJ9+AJ10</f>
        <v>0</v>
      </c>
      <c r="AK8" s="396">
        <f>AJ8/AI8</f>
        <v>0</v>
      </c>
      <c r="AL8" s="397">
        <f>AL9+AL10</f>
        <v>34532.199999999997</v>
      </c>
      <c r="AM8" s="397">
        <f>AM9+AM10</f>
        <v>0</v>
      </c>
      <c r="AN8" s="396">
        <f>AM8/AL8</f>
        <v>0</v>
      </c>
      <c r="AO8" s="397">
        <f>AO9+AO10</f>
        <v>305022.89999999997</v>
      </c>
      <c r="AP8" s="397">
        <f>AP9+AP10</f>
        <v>0</v>
      </c>
      <c r="AQ8" s="396">
        <f>AP8/AO8</f>
        <v>0</v>
      </c>
      <c r="AR8" s="398"/>
    </row>
    <row r="9" spans="1:44" ht="23.45" customHeight="1" x14ac:dyDescent="0.25">
      <c r="A9" s="399"/>
      <c r="B9" s="400"/>
      <c r="C9" s="401"/>
      <c r="D9" s="402" t="s">
        <v>43</v>
      </c>
      <c r="E9" s="403">
        <f>H9+K9+N9+Q9+T9+W9+Z9+AC9+AF9+AI9+AL9+AO9+E18</f>
        <v>491453.3</v>
      </c>
      <c r="F9" s="403">
        <f>I9+L9+O9+R9+U9+X9+AA9+AD9+AG9+AJ9+AM9+AP9+F18</f>
        <v>10589</v>
      </c>
      <c r="G9" s="396">
        <f t="shared" ref="G9:G19" si="0">F9/E9</f>
        <v>2.1546299516149347E-2</v>
      </c>
      <c r="H9" s="397">
        <f>H82+H110+H141+H172+H238</f>
        <v>0</v>
      </c>
      <c r="I9" s="397">
        <f>I82+I110+I141+I172+I238</f>
        <v>0</v>
      </c>
      <c r="J9" s="396" t="e">
        <f t="shared" ref="J9:J16" si="1">I9/H9</f>
        <v>#DIV/0!</v>
      </c>
      <c r="K9" s="397">
        <f>K82+K110+K141+K172+K238</f>
        <v>344.8</v>
      </c>
      <c r="L9" s="397">
        <f>L82+L110+L141+L172+L238</f>
        <v>344.8</v>
      </c>
      <c r="M9" s="396">
        <f t="shared" ref="M9:M15" si="2">L9/K9</f>
        <v>1</v>
      </c>
      <c r="N9" s="397">
        <f>N82+N110+N141+N172+N238</f>
        <v>2209.6999999999998</v>
      </c>
      <c r="O9" s="397">
        <f>O82+O110+O141+O172+O238</f>
        <v>2209.6999999999998</v>
      </c>
      <c r="P9" s="396">
        <f t="shared" ref="P9:P16" si="3">O9/N9</f>
        <v>1</v>
      </c>
      <c r="Q9" s="397">
        <f>Q82+Q110+Q141+Q172+Q238</f>
        <v>342.8</v>
      </c>
      <c r="R9" s="397">
        <f>R82+R110+R141+R172+R238</f>
        <v>0</v>
      </c>
      <c r="S9" s="396">
        <f t="shared" ref="S9:S15" si="4">R9/Q9</f>
        <v>0</v>
      </c>
      <c r="T9" s="397">
        <f>T82+T110+T141+T172+T238</f>
        <v>0</v>
      </c>
      <c r="U9" s="397">
        <f>U82+U110+U141+U172+U238</f>
        <v>0</v>
      </c>
      <c r="V9" s="396" t="e">
        <f t="shared" ref="V9:V16" si="5">U9/T9</f>
        <v>#DIV/0!</v>
      </c>
      <c r="W9" s="397">
        <f>W82+W110+W141+W172+W238</f>
        <v>992.3</v>
      </c>
      <c r="X9" s="397">
        <f>X82+X110+X141+X172+X238</f>
        <v>0</v>
      </c>
      <c r="Y9" s="396">
        <f t="shared" ref="Y9:Y15" si="6">X9/W9</f>
        <v>0</v>
      </c>
      <c r="Z9" s="397">
        <f>Z82+Z110+Z141+Z172+Z238</f>
        <v>1056.1999999999998</v>
      </c>
      <c r="AA9" s="397">
        <f>AA82+AA110+AA141+AA172+AA238</f>
        <v>0</v>
      </c>
      <c r="AB9" s="396">
        <f t="shared" ref="AB9:AB15" si="7">AA9/Z9</f>
        <v>0</v>
      </c>
      <c r="AC9" s="397">
        <f>AC82+AC110+AC141+AC172+AC238</f>
        <v>8087.7999999999993</v>
      </c>
      <c r="AD9" s="397">
        <f>AD82+AD110+AD141+AD172+AD238</f>
        <v>0</v>
      </c>
      <c r="AE9" s="396">
        <f t="shared" ref="AE9:AE15" si="8">AD9/AC9</f>
        <v>0</v>
      </c>
      <c r="AF9" s="397">
        <f>AF82+AF110+AF141+AF172+AF238</f>
        <v>74248</v>
      </c>
      <c r="AG9" s="397">
        <f>AG82+AG110+AG141+AG172+AG238</f>
        <v>0</v>
      </c>
      <c r="AH9" s="396">
        <f t="shared" ref="AH9:AH15" si="9">AG9/AF9</f>
        <v>0</v>
      </c>
      <c r="AI9" s="397">
        <f>AI82+AI110+AI141+AI172+AI238</f>
        <v>15810.199999999999</v>
      </c>
      <c r="AJ9" s="397">
        <f>AJ82+AJ110+AJ141+AJ172+AJ238</f>
        <v>0</v>
      </c>
      <c r="AK9" s="396">
        <f t="shared" ref="AK9:AK15" si="10">AJ9/AI9</f>
        <v>0</v>
      </c>
      <c r="AL9" s="397">
        <f>AL82+AL110+AL141+AL172+AL238</f>
        <v>34532.199999999997</v>
      </c>
      <c r="AM9" s="397">
        <f>AM82+AM110+AM141+AM172+AM238</f>
        <v>0</v>
      </c>
      <c r="AN9" s="396">
        <f t="shared" ref="AN9:AN15" si="11">AM9/AL9</f>
        <v>0</v>
      </c>
      <c r="AO9" s="397">
        <f>AO82+AO110+AO141+AO172+AO238</f>
        <v>305022.89999999997</v>
      </c>
      <c r="AP9" s="397">
        <f>AP82+AP110+AP141+AP172+AP238</f>
        <v>0</v>
      </c>
      <c r="AQ9" s="396">
        <f t="shared" ref="AQ9:AQ15" si="12">AP9/AO9</f>
        <v>0</v>
      </c>
      <c r="AR9" s="404"/>
    </row>
    <row r="10" spans="1:44" ht="23.45" customHeight="1" x14ac:dyDescent="0.25">
      <c r="A10" s="405"/>
      <c r="B10" s="406"/>
      <c r="C10" s="407"/>
      <c r="D10" s="408" t="s">
        <v>265</v>
      </c>
      <c r="E10" s="403">
        <f t="shared" ref="E10" si="13">H10+K10+N10+Q10+T10+W10+Z10+AC10+AF10+AI10+AL10+AO10</f>
        <v>0</v>
      </c>
      <c r="F10" s="403">
        <f t="shared" ref="F10" si="14">I10+L10+O10+R10+U10+X10+AA10+AD10+AG10+AJ10+AM10+AP10</f>
        <v>0</v>
      </c>
      <c r="G10" s="396" t="e">
        <f t="shared" si="0"/>
        <v>#DIV/0!</v>
      </c>
      <c r="H10" s="397">
        <f>H83+H111+H142+H173</f>
        <v>0</v>
      </c>
      <c r="I10" s="397">
        <f>I83+I111+I142+I173</f>
        <v>0</v>
      </c>
      <c r="J10" s="396" t="e">
        <f t="shared" si="1"/>
        <v>#DIV/0!</v>
      </c>
      <c r="K10" s="397">
        <f>K83+K111+K142+K173</f>
        <v>0</v>
      </c>
      <c r="L10" s="397">
        <f>L83+L111+L142+L173</f>
        <v>0</v>
      </c>
      <c r="M10" s="396" t="e">
        <f t="shared" si="2"/>
        <v>#DIV/0!</v>
      </c>
      <c r="N10" s="397">
        <f>N83+N111+N142+N173</f>
        <v>0</v>
      </c>
      <c r="O10" s="397">
        <f>O83+O111+O142+O173</f>
        <v>0</v>
      </c>
      <c r="P10" s="396" t="e">
        <f t="shared" si="3"/>
        <v>#DIV/0!</v>
      </c>
      <c r="Q10" s="397">
        <f>Q83+Q111+Q142+Q173</f>
        <v>0</v>
      </c>
      <c r="R10" s="397">
        <f>R83+R111+R142+R173</f>
        <v>0</v>
      </c>
      <c r="S10" s="396" t="e">
        <f t="shared" si="4"/>
        <v>#DIV/0!</v>
      </c>
      <c r="T10" s="397">
        <f>T83+T111+T142+T173</f>
        <v>0</v>
      </c>
      <c r="U10" s="397">
        <f>U83+U111+U142+U173</f>
        <v>0</v>
      </c>
      <c r="V10" s="396" t="e">
        <f t="shared" si="5"/>
        <v>#DIV/0!</v>
      </c>
      <c r="W10" s="397">
        <f>W83+W111+W142+W173</f>
        <v>0</v>
      </c>
      <c r="X10" s="397">
        <f>X83+X111+X142+X173</f>
        <v>0</v>
      </c>
      <c r="Y10" s="396" t="e">
        <f t="shared" si="6"/>
        <v>#DIV/0!</v>
      </c>
      <c r="Z10" s="397">
        <f>Z83+Z111+Z142+Z173</f>
        <v>0</v>
      </c>
      <c r="AA10" s="397">
        <f>AA83+AA111+AA142+AA173</f>
        <v>0</v>
      </c>
      <c r="AB10" s="396" t="e">
        <f t="shared" si="7"/>
        <v>#DIV/0!</v>
      </c>
      <c r="AC10" s="397">
        <f>AC83+AC111+AC142+AC173</f>
        <v>0</v>
      </c>
      <c r="AD10" s="397">
        <f>AD83+AD111+AD142+AD173</f>
        <v>0</v>
      </c>
      <c r="AE10" s="396" t="e">
        <f t="shared" si="8"/>
        <v>#DIV/0!</v>
      </c>
      <c r="AF10" s="397">
        <f>AF83+AF111+AF142+AF173</f>
        <v>0</v>
      </c>
      <c r="AG10" s="397">
        <f>AG83+AG111+AG142+AG173</f>
        <v>0</v>
      </c>
      <c r="AH10" s="396" t="e">
        <f t="shared" si="9"/>
        <v>#DIV/0!</v>
      </c>
      <c r="AI10" s="397">
        <f>AI83+AI111+AI142+AI173</f>
        <v>0</v>
      </c>
      <c r="AJ10" s="397">
        <f>AJ83+AJ111+AJ142+AJ173</f>
        <v>0</v>
      </c>
      <c r="AK10" s="396" t="e">
        <f t="shared" si="10"/>
        <v>#DIV/0!</v>
      </c>
      <c r="AL10" s="397">
        <f>AL83+AL111+AL142+AL173</f>
        <v>0</v>
      </c>
      <c r="AM10" s="397">
        <f>AM83+AM111+AM142+AM173</f>
        <v>0</v>
      </c>
      <c r="AN10" s="396" t="e">
        <f t="shared" si="11"/>
        <v>#DIV/0!</v>
      </c>
      <c r="AO10" s="397">
        <f>AO83+AO111+AO142+AO173</f>
        <v>0</v>
      </c>
      <c r="AP10" s="397">
        <f>AP83+AP111+AP142+AP173</f>
        <v>0</v>
      </c>
      <c r="AQ10" s="396" t="e">
        <f t="shared" si="12"/>
        <v>#DIV/0!</v>
      </c>
      <c r="AR10" s="409"/>
    </row>
    <row r="11" spans="1:44" ht="23.45" customHeight="1" x14ac:dyDescent="0.25">
      <c r="A11" s="410" t="s">
        <v>271</v>
      </c>
      <c r="B11" s="411"/>
      <c r="C11" s="412"/>
      <c r="D11" s="413" t="s">
        <v>41</v>
      </c>
      <c r="E11" s="403">
        <f t="shared" ref="E11:E15" si="15">H11+K11+N11+Q11+T11+W11+Z11+AC11+AF11+AI11+AL11+AO11</f>
        <v>272804.5</v>
      </c>
      <c r="F11" s="403">
        <f t="shared" ref="F11:F15" si="16">I11+L11+O11+R11+U11+X11+AA11+AD11+AG11+AJ11+AM11+AP11</f>
        <v>2209.6999999999998</v>
      </c>
      <c r="G11" s="396">
        <f t="shared" si="0"/>
        <v>8.0999397004081677E-3</v>
      </c>
      <c r="H11" s="397">
        <f>H12+H13</f>
        <v>0</v>
      </c>
      <c r="I11" s="397">
        <f>I12+I13</f>
        <v>0</v>
      </c>
      <c r="J11" s="396" t="e">
        <f t="shared" si="1"/>
        <v>#DIV/0!</v>
      </c>
      <c r="K11" s="397">
        <f>K12+K13</f>
        <v>0</v>
      </c>
      <c r="L11" s="397">
        <f>L12+L13</f>
        <v>0</v>
      </c>
      <c r="M11" s="396" t="e">
        <f t="shared" si="2"/>
        <v>#DIV/0!</v>
      </c>
      <c r="N11" s="397">
        <f>N12+N13</f>
        <v>2209.6999999999998</v>
      </c>
      <c r="O11" s="397">
        <f>O12+O13</f>
        <v>2209.6999999999998</v>
      </c>
      <c r="P11" s="396">
        <f t="shared" si="3"/>
        <v>1</v>
      </c>
      <c r="Q11" s="397">
        <f>Q12+Q13</f>
        <v>0</v>
      </c>
      <c r="R11" s="397">
        <f>R12+R13</f>
        <v>0</v>
      </c>
      <c r="S11" s="396" t="e">
        <f t="shared" si="4"/>
        <v>#DIV/0!</v>
      </c>
      <c r="T11" s="397">
        <f>T12+T13</f>
        <v>0</v>
      </c>
      <c r="U11" s="397">
        <f>U12+U13</f>
        <v>0</v>
      </c>
      <c r="V11" s="396" t="e">
        <f t="shared" si="5"/>
        <v>#DIV/0!</v>
      </c>
      <c r="W11" s="397">
        <f>W12+W13</f>
        <v>0</v>
      </c>
      <c r="X11" s="397">
        <f>X12+X13</f>
        <v>0</v>
      </c>
      <c r="Y11" s="396" t="e">
        <f t="shared" si="6"/>
        <v>#DIV/0!</v>
      </c>
      <c r="Z11" s="397">
        <f>Z12+Z13</f>
        <v>0</v>
      </c>
      <c r="AA11" s="397">
        <f>AA12+AA13</f>
        <v>0</v>
      </c>
      <c r="AB11" s="396" t="e">
        <f t="shared" si="7"/>
        <v>#DIV/0!</v>
      </c>
      <c r="AC11" s="397">
        <f>AC12+AC13</f>
        <v>0</v>
      </c>
      <c r="AD11" s="397">
        <f>AD12+AD13</f>
        <v>0</v>
      </c>
      <c r="AE11" s="396" t="e">
        <f t="shared" si="8"/>
        <v>#DIV/0!</v>
      </c>
      <c r="AF11" s="397">
        <f>AF12+AF13</f>
        <v>2606.6</v>
      </c>
      <c r="AG11" s="397">
        <f>AG12+AG13</f>
        <v>0</v>
      </c>
      <c r="AH11" s="396">
        <f t="shared" si="9"/>
        <v>0</v>
      </c>
      <c r="AI11" s="397">
        <f>AI12+AI13</f>
        <v>0</v>
      </c>
      <c r="AJ11" s="397">
        <f>AJ12+AJ13</f>
        <v>0</v>
      </c>
      <c r="AK11" s="396" t="e">
        <f t="shared" si="10"/>
        <v>#DIV/0!</v>
      </c>
      <c r="AL11" s="397">
        <f>AL12+AL13</f>
        <v>0</v>
      </c>
      <c r="AM11" s="397">
        <f>AM12+AM13</f>
        <v>0</v>
      </c>
      <c r="AN11" s="396" t="e">
        <f t="shared" si="11"/>
        <v>#DIV/0!</v>
      </c>
      <c r="AO11" s="397">
        <f>AO12+AO13</f>
        <v>267988.2</v>
      </c>
      <c r="AP11" s="397">
        <f>AP12+AP13</f>
        <v>0</v>
      </c>
      <c r="AQ11" s="396">
        <f t="shared" si="12"/>
        <v>0</v>
      </c>
      <c r="AR11" s="414"/>
    </row>
    <row r="12" spans="1:44" ht="23.45" customHeight="1" x14ac:dyDescent="0.25">
      <c r="A12" s="415"/>
      <c r="B12" s="416"/>
      <c r="C12" s="417"/>
      <c r="D12" s="418" t="s">
        <v>43</v>
      </c>
      <c r="E12" s="403">
        <f t="shared" si="15"/>
        <v>272804.5</v>
      </c>
      <c r="F12" s="403">
        <f t="shared" si="16"/>
        <v>2209.6999999999998</v>
      </c>
      <c r="G12" s="396">
        <f t="shared" si="0"/>
        <v>8.0999397004081677E-3</v>
      </c>
      <c r="H12" s="397">
        <f>H79+H86+H114+H145</f>
        <v>0</v>
      </c>
      <c r="I12" s="397">
        <f>I79+I86+I114+I145</f>
        <v>0</v>
      </c>
      <c r="J12" s="396" t="e">
        <f t="shared" si="1"/>
        <v>#DIV/0!</v>
      </c>
      <c r="K12" s="397">
        <f>K79+K86+K114+K145</f>
        <v>0</v>
      </c>
      <c r="L12" s="397">
        <f>L79+L86+L114+L145</f>
        <v>0</v>
      </c>
      <c r="M12" s="396" t="e">
        <f t="shared" si="2"/>
        <v>#DIV/0!</v>
      </c>
      <c r="N12" s="397">
        <f>N79+N86+N114+N145</f>
        <v>2209.6999999999998</v>
      </c>
      <c r="O12" s="397">
        <f>O79+O86+O114+O145</f>
        <v>2209.6999999999998</v>
      </c>
      <c r="P12" s="396">
        <f t="shared" si="3"/>
        <v>1</v>
      </c>
      <c r="Q12" s="397">
        <f>Q79+Q86+Q114+Q145</f>
        <v>0</v>
      </c>
      <c r="R12" s="397">
        <f>R79+R86+R114+R145</f>
        <v>0</v>
      </c>
      <c r="S12" s="396" t="e">
        <f t="shared" si="4"/>
        <v>#DIV/0!</v>
      </c>
      <c r="T12" s="397">
        <f>T79+T86+T114+T145</f>
        <v>0</v>
      </c>
      <c r="U12" s="397">
        <f>U79+U86+U114+U145</f>
        <v>0</v>
      </c>
      <c r="V12" s="396" t="e">
        <f t="shared" si="5"/>
        <v>#DIV/0!</v>
      </c>
      <c r="W12" s="397">
        <f>W79+W86+W114+W145</f>
        <v>0</v>
      </c>
      <c r="X12" s="397">
        <f>X79+X86+X114+X145</f>
        <v>0</v>
      </c>
      <c r="Y12" s="396" t="e">
        <f t="shared" si="6"/>
        <v>#DIV/0!</v>
      </c>
      <c r="Z12" s="397">
        <f>Z79+Z86+Z114+Z145</f>
        <v>0</v>
      </c>
      <c r="AA12" s="397">
        <f>AA79+AA86+AA114+AA145</f>
        <v>0</v>
      </c>
      <c r="AB12" s="396" t="e">
        <f t="shared" si="7"/>
        <v>#DIV/0!</v>
      </c>
      <c r="AC12" s="397">
        <f>AC79+AC86+AC114+AC145</f>
        <v>0</v>
      </c>
      <c r="AD12" s="397">
        <f>AD79+AD86+AD114+AD145</f>
        <v>0</v>
      </c>
      <c r="AE12" s="396" t="e">
        <f t="shared" si="8"/>
        <v>#DIV/0!</v>
      </c>
      <c r="AF12" s="397">
        <f>AF79+AF86+AF114+AF145</f>
        <v>2606.6</v>
      </c>
      <c r="AG12" s="397">
        <f>AG79+AG86+AG114+AG145</f>
        <v>0</v>
      </c>
      <c r="AH12" s="396">
        <f t="shared" si="9"/>
        <v>0</v>
      </c>
      <c r="AI12" s="397">
        <f>AI79+AI86+AI114+AI145</f>
        <v>0</v>
      </c>
      <c r="AJ12" s="397">
        <f>AJ79+AJ86+AJ114+AJ145</f>
        <v>0</v>
      </c>
      <c r="AK12" s="396" t="e">
        <f t="shared" si="10"/>
        <v>#DIV/0!</v>
      </c>
      <c r="AL12" s="397">
        <f>AL79+AL86+AL114+AL145</f>
        <v>0</v>
      </c>
      <c r="AM12" s="397">
        <f>AM79+AM86+AM114+AM145</f>
        <v>0</v>
      </c>
      <c r="AN12" s="396" t="e">
        <f t="shared" si="11"/>
        <v>#DIV/0!</v>
      </c>
      <c r="AO12" s="397">
        <f>AO79+AO86+AO114+AO145</f>
        <v>267988.2</v>
      </c>
      <c r="AP12" s="397">
        <f>AP79+AP86+AP114+AP145</f>
        <v>0</v>
      </c>
      <c r="AQ12" s="396">
        <f t="shared" si="12"/>
        <v>0</v>
      </c>
      <c r="AR12" s="419"/>
    </row>
    <row r="13" spans="1:44" ht="23.45" customHeight="1" x14ac:dyDescent="0.25">
      <c r="A13" s="415"/>
      <c r="B13" s="420"/>
      <c r="C13" s="417"/>
      <c r="D13" s="418" t="s">
        <v>265</v>
      </c>
      <c r="E13" s="403">
        <f t="shared" si="15"/>
        <v>0</v>
      </c>
      <c r="F13" s="403">
        <f t="shared" si="16"/>
        <v>0</v>
      </c>
      <c r="G13" s="396" t="e">
        <f t="shared" si="0"/>
        <v>#DIV/0!</v>
      </c>
      <c r="H13" s="397">
        <f>H77+H87+H115+H146</f>
        <v>0</v>
      </c>
      <c r="I13" s="397">
        <f>I77+I87+I115+I146</f>
        <v>0</v>
      </c>
      <c r="J13" s="396" t="e">
        <f t="shared" si="1"/>
        <v>#DIV/0!</v>
      </c>
      <c r="K13" s="397">
        <f>K77+K87+K115+K146</f>
        <v>0</v>
      </c>
      <c r="L13" s="397">
        <f>L77+L87+L115+L146</f>
        <v>0</v>
      </c>
      <c r="M13" s="396" t="e">
        <f t="shared" si="2"/>
        <v>#DIV/0!</v>
      </c>
      <c r="N13" s="397">
        <f>N77+N87+N115+N146</f>
        <v>0</v>
      </c>
      <c r="O13" s="397">
        <f>O77+O87+O115+O146</f>
        <v>0</v>
      </c>
      <c r="P13" s="396" t="e">
        <f t="shared" si="3"/>
        <v>#DIV/0!</v>
      </c>
      <c r="Q13" s="397">
        <f>Q77+Q87+Q115+Q146</f>
        <v>0</v>
      </c>
      <c r="R13" s="397">
        <f>R77+R87+R115+R146</f>
        <v>0</v>
      </c>
      <c r="S13" s="396" t="e">
        <f t="shared" si="4"/>
        <v>#DIV/0!</v>
      </c>
      <c r="T13" s="397">
        <f>T77+T87+T115+T146</f>
        <v>0</v>
      </c>
      <c r="U13" s="397">
        <f>U77+U87+U115+U146</f>
        <v>0</v>
      </c>
      <c r="V13" s="396" t="e">
        <f t="shared" si="5"/>
        <v>#DIV/0!</v>
      </c>
      <c r="W13" s="397">
        <f>W77+W87+W115+W146</f>
        <v>0</v>
      </c>
      <c r="X13" s="397">
        <f>X77+X87+X115+X146</f>
        <v>0</v>
      </c>
      <c r="Y13" s="396" t="e">
        <f t="shared" si="6"/>
        <v>#DIV/0!</v>
      </c>
      <c r="Z13" s="397">
        <f>Z77+Z87+Z115+Z146</f>
        <v>0</v>
      </c>
      <c r="AA13" s="397">
        <f>AA77+AA87+AA115+AA146</f>
        <v>0</v>
      </c>
      <c r="AB13" s="396" t="e">
        <f t="shared" si="7"/>
        <v>#DIV/0!</v>
      </c>
      <c r="AC13" s="397">
        <f>AC77+AC87+AC115+AC146</f>
        <v>0</v>
      </c>
      <c r="AD13" s="397">
        <f>AD77+AD87+AD115+AD146</f>
        <v>0</v>
      </c>
      <c r="AE13" s="396" t="e">
        <f t="shared" si="8"/>
        <v>#DIV/0!</v>
      </c>
      <c r="AF13" s="397">
        <f>AF77+AF87+AF115+AF146</f>
        <v>0</v>
      </c>
      <c r="AG13" s="397">
        <f>AG77+AG87+AG115+AG146</f>
        <v>0</v>
      </c>
      <c r="AH13" s="396" t="e">
        <f t="shared" si="9"/>
        <v>#DIV/0!</v>
      </c>
      <c r="AI13" s="397">
        <f>AI77+AI87+AI115+AI146</f>
        <v>0</v>
      </c>
      <c r="AJ13" s="397">
        <f>AJ77+AJ87+AJ115+AJ146</f>
        <v>0</v>
      </c>
      <c r="AK13" s="396" t="e">
        <f t="shared" si="10"/>
        <v>#DIV/0!</v>
      </c>
      <c r="AL13" s="397">
        <f>AL77+AL87+AL115+AL146</f>
        <v>0</v>
      </c>
      <c r="AM13" s="397">
        <f>AM77+AM87+AM115+AM146</f>
        <v>0</v>
      </c>
      <c r="AN13" s="396" t="e">
        <f t="shared" si="11"/>
        <v>#DIV/0!</v>
      </c>
      <c r="AO13" s="397">
        <f>AO77+AO87+AO115+AO146</f>
        <v>0</v>
      </c>
      <c r="AP13" s="397">
        <f>AP77+AP87+AP115+AP146</f>
        <v>0</v>
      </c>
      <c r="AQ13" s="396" t="e">
        <f t="shared" si="12"/>
        <v>#DIV/0!</v>
      </c>
      <c r="AR13" s="419"/>
    </row>
    <row r="14" spans="1:44" ht="23.45" customHeight="1" x14ac:dyDescent="0.25">
      <c r="A14" s="421" t="s">
        <v>270</v>
      </c>
      <c r="B14" s="422"/>
      <c r="C14" s="423"/>
      <c r="D14" s="413" t="s">
        <v>41</v>
      </c>
      <c r="E14" s="403">
        <f>H14+K14+N14+Q14+T14+W14+Z14+AC14+AF14+AI14+AL14+AO14</f>
        <v>169842.40000000002</v>
      </c>
      <c r="F14" s="403">
        <f t="shared" si="16"/>
        <v>344.8</v>
      </c>
      <c r="G14" s="396">
        <f t="shared" si="0"/>
        <v>2.0301173323033586E-3</v>
      </c>
      <c r="H14" s="397">
        <f>H15+H16</f>
        <v>0</v>
      </c>
      <c r="I14" s="397">
        <f>I15+I16</f>
        <v>0</v>
      </c>
      <c r="J14" s="396" t="e">
        <f t="shared" si="1"/>
        <v>#DIV/0!</v>
      </c>
      <c r="K14" s="397">
        <f>K15+K16</f>
        <v>344.8</v>
      </c>
      <c r="L14" s="397">
        <f>L15+L16</f>
        <v>344.8</v>
      </c>
      <c r="M14" s="396">
        <f t="shared" si="2"/>
        <v>1</v>
      </c>
      <c r="N14" s="397">
        <f>N15+N16</f>
        <v>0</v>
      </c>
      <c r="O14" s="397">
        <f>O15+O16</f>
        <v>0</v>
      </c>
      <c r="P14" s="396" t="e">
        <f t="shared" si="3"/>
        <v>#DIV/0!</v>
      </c>
      <c r="Q14" s="397">
        <f>Q15+Q16</f>
        <v>342.8</v>
      </c>
      <c r="R14" s="397">
        <f>R15+R16</f>
        <v>0</v>
      </c>
      <c r="S14" s="396">
        <f t="shared" si="4"/>
        <v>0</v>
      </c>
      <c r="T14" s="397">
        <f>T15+T16</f>
        <v>0</v>
      </c>
      <c r="U14" s="397">
        <f>U15+U16</f>
        <v>0</v>
      </c>
      <c r="V14" s="396" t="e">
        <f t="shared" si="5"/>
        <v>#DIV/0!</v>
      </c>
      <c r="W14" s="397">
        <f>W15+W16</f>
        <v>992.3</v>
      </c>
      <c r="X14" s="397">
        <f>X15+X16</f>
        <v>0</v>
      </c>
      <c r="Y14" s="396">
        <f t="shared" si="6"/>
        <v>0</v>
      </c>
      <c r="Z14" s="397">
        <f>Z15+Z16</f>
        <v>1056.1999999999998</v>
      </c>
      <c r="AA14" s="397">
        <f>AA15+AA16</f>
        <v>0</v>
      </c>
      <c r="AB14" s="396">
        <f t="shared" si="7"/>
        <v>0</v>
      </c>
      <c r="AC14" s="397">
        <f>AC15+AC16</f>
        <v>8087.7999999999993</v>
      </c>
      <c r="AD14" s="397">
        <f>AD15+AD16</f>
        <v>0</v>
      </c>
      <c r="AE14" s="396">
        <f t="shared" si="8"/>
        <v>0</v>
      </c>
      <c r="AF14" s="397">
        <f>AF15+AF16</f>
        <v>71641.400000000009</v>
      </c>
      <c r="AG14" s="397">
        <f>AG15+AG16</f>
        <v>0</v>
      </c>
      <c r="AH14" s="396">
        <f t="shared" si="9"/>
        <v>0</v>
      </c>
      <c r="AI14" s="397">
        <f>AI15+AI16</f>
        <v>15810.199999999999</v>
      </c>
      <c r="AJ14" s="397">
        <f>AJ15+AJ16</f>
        <v>0</v>
      </c>
      <c r="AK14" s="396">
        <f t="shared" si="10"/>
        <v>0</v>
      </c>
      <c r="AL14" s="397">
        <f>AL15+AL16</f>
        <v>34532.199999999997</v>
      </c>
      <c r="AM14" s="397">
        <f>AM15+AM16</f>
        <v>0</v>
      </c>
      <c r="AN14" s="396">
        <f t="shared" si="11"/>
        <v>0</v>
      </c>
      <c r="AO14" s="397">
        <f>AO15+AO16</f>
        <v>37034.699999999997</v>
      </c>
      <c r="AP14" s="397">
        <f>AP15+AP16</f>
        <v>0</v>
      </c>
      <c r="AQ14" s="396">
        <f t="shared" si="12"/>
        <v>0</v>
      </c>
      <c r="AR14" s="419"/>
    </row>
    <row r="15" spans="1:44" ht="23.45" customHeight="1" x14ac:dyDescent="0.25">
      <c r="A15" s="424"/>
      <c r="B15" s="425"/>
      <c r="C15" s="426"/>
      <c r="D15" s="418" t="s">
        <v>43</v>
      </c>
      <c r="E15" s="403">
        <f t="shared" si="15"/>
        <v>169842.40000000002</v>
      </c>
      <c r="F15" s="403">
        <f t="shared" si="16"/>
        <v>344.8</v>
      </c>
      <c r="G15" s="396">
        <f t="shared" si="0"/>
        <v>2.0301173323033586E-3</v>
      </c>
      <c r="H15" s="397">
        <f>SUM(H22+H95+H132+H151+H176)</f>
        <v>0</v>
      </c>
      <c r="I15" s="397">
        <f>SUM(I22+I95+I132+I151+I176)</f>
        <v>0</v>
      </c>
      <c r="J15" s="396" t="e">
        <f t="shared" si="1"/>
        <v>#DIV/0!</v>
      </c>
      <c r="K15" s="397">
        <f>SUM(K22+K95+K132+K151+K176)</f>
        <v>344.8</v>
      </c>
      <c r="L15" s="397">
        <f>SUM(L22+L95+L132+L151+L176)</f>
        <v>344.8</v>
      </c>
      <c r="M15" s="396">
        <f t="shared" si="2"/>
        <v>1</v>
      </c>
      <c r="N15" s="397">
        <f>SUM(N22+N95+N132+N151+N176)</f>
        <v>0</v>
      </c>
      <c r="O15" s="397">
        <f>SUM(O22+O95+O132+O151+O176)</f>
        <v>0</v>
      </c>
      <c r="P15" s="396" t="e">
        <f t="shared" si="3"/>
        <v>#DIV/0!</v>
      </c>
      <c r="Q15" s="397">
        <f>SUM(Q22+Q95+Q132+Q151+Q176)</f>
        <v>342.8</v>
      </c>
      <c r="R15" s="397">
        <f>SUM(R22+R95+R132+R151+R176)</f>
        <v>0</v>
      </c>
      <c r="S15" s="396">
        <f t="shared" si="4"/>
        <v>0</v>
      </c>
      <c r="T15" s="397">
        <f>SUM(T22+T95+T132+T151+T176)</f>
        <v>0</v>
      </c>
      <c r="U15" s="397">
        <f>SUM(U22+U95+U132+U151+U176)</f>
        <v>0</v>
      </c>
      <c r="V15" s="396" t="e">
        <f t="shared" si="5"/>
        <v>#DIV/0!</v>
      </c>
      <c r="W15" s="397">
        <f>SUM(W22+W95+W132+W151+W176)</f>
        <v>992.3</v>
      </c>
      <c r="X15" s="397">
        <f>SUM(X22+X95+X132+X151+X176)</f>
        <v>0</v>
      </c>
      <c r="Y15" s="396">
        <f t="shared" si="6"/>
        <v>0</v>
      </c>
      <c r="Z15" s="397">
        <f>SUM(Z22+Z95+Z132+Z151+Z176)</f>
        <v>1056.1999999999998</v>
      </c>
      <c r="AA15" s="397">
        <f>SUM(AA22+AA95+AA132+AA151+AA176)</f>
        <v>0</v>
      </c>
      <c r="AB15" s="396">
        <f t="shared" si="7"/>
        <v>0</v>
      </c>
      <c r="AC15" s="397">
        <f>SUM(AC22+AC95+AC132+AC151+AC176)</f>
        <v>8087.7999999999993</v>
      </c>
      <c r="AD15" s="397">
        <f>SUM(AD22+AD95+AD132+AD151+AD176)</f>
        <v>0</v>
      </c>
      <c r="AE15" s="396">
        <f t="shared" si="8"/>
        <v>0</v>
      </c>
      <c r="AF15" s="397">
        <f>SUM(AF22+AF95+AF132+AF151+AF176)</f>
        <v>71641.400000000009</v>
      </c>
      <c r="AG15" s="397">
        <f>SUM(AG22+AG95+AG132+AG151+AG176)</f>
        <v>0</v>
      </c>
      <c r="AH15" s="396">
        <f t="shared" si="9"/>
        <v>0</v>
      </c>
      <c r="AI15" s="397">
        <f>SUM(AI22+AI95+AI132+AI151+AI176)</f>
        <v>15810.199999999999</v>
      </c>
      <c r="AJ15" s="397">
        <f>SUM(AJ22+AJ95+AJ132+AJ151+AJ176)</f>
        <v>0</v>
      </c>
      <c r="AK15" s="396">
        <f t="shared" si="10"/>
        <v>0</v>
      </c>
      <c r="AL15" s="397">
        <f>SUM(AL22+AL95+AL132+AL151+AL176)</f>
        <v>34532.199999999997</v>
      </c>
      <c r="AM15" s="397">
        <f>SUM(AM22+AM95+AM132+AM151+AM176)</f>
        <v>0</v>
      </c>
      <c r="AN15" s="396">
        <f t="shared" si="11"/>
        <v>0</v>
      </c>
      <c r="AO15" s="397">
        <f>SUM(AO22+AO95+AO132+AO151+AO176)</f>
        <v>37034.699999999997</v>
      </c>
      <c r="AP15" s="397"/>
      <c r="AQ15" s="396">
        <f t="shared" si="12"/>
        <v>0</v>
      </c>
      <c r="AR15" s="419"/>
    </row>
    <row r="16" spans="1:44" ht="23.45" customHeight="1" x14ac:dyDescent="0.25">
      <c r="A16" s="427"/>
      <c r="B16" s="428"/>
      <c r="C16" s="429"/>
      <c r="D16" s="430" t="s">
        <v>265</v>
      </c>
      <c r="E16" s="403">
        <f t="shared" ref="E16" si="17">H16+K16+N16+Q16+T16+W16+Z16+AC16+AF16+AI16+AL16+AO16</f>
        <v>0</v>
      </c>
      <c r="F16" s="403">
        <f t="shared" ref="F16" si="18">I16+L16+O16+R16+U16+X16+AA16+AD16+AG16+AJ16+AM16+AP16</f>
        <v>0</v>
      </c>
      <c r="G16" s="396" t="e">
        <f t="shared" si="0"/>
        <v>#DIV/0!</v>
      </c>
      <c r="H16" s="431">
        <f>H23+H96+H133+H152</f>
        <v>0</v>
      </c>
      <c r="I16" s="431">
        <f>I23+I96+I133+I152</f>
        <v>0</v>
      </c>
      <c r="J16" s="396" t="e">
        <f t="shared" si="1"/>
        <v>#DIV/0!</v>
      </c>
      <c r="K16" s="431">
        <f>K23+K96+K133+K152</f>
        <v>0</v>
      </c>
      <c r="L16" s="431">
        <f>L23+L96+L133+L152</f>
        <v>0</v>
      </c>
      <c r="M16" s="431" t="e">
        <f>M10</f>
        <v>#DIV/0!</v>
      </c>
      <c r="N16" s="431">
        <f>N23+N96+N133+N152</f>
        <v>0</v>
      </c>
      <c r="O16" s="431">
        <f>O23+O96+O133+O152</f>
        <v>0</v>
      </c>
      <c r="P16" s="396" t="e">
        <f t="shared" si="3"/>
        <v>#DIV/0!</v>
      </c>
      <c r="Q16" s="431">
        <f>Q23+Q96+Q133+Q152</f>
        <v>0</v>
      </c>
      <c r="R16" s="431">
        <f>R23+R96+R133+R152</f>
        <v>0</v>
      </c>
      <c r="S16" s="431" t="e">
        <f>S10</f>
        <v>#DIV/0!</v>
      </c>
      <c r="T16" s="431">
        <f>T23+T96+T133+T152</f>
        <v>0</v>
      </c>
      <c r="U16" s="431">
        <f>U23+U96+U133+U152</f>
        <v>0</v>
      </c>
      <c r="V16" s="396" t="e">
        <f t="shared" si="5"/>
        <v>#DIV/0!</v>
      </c>
      <c r="W16" s="431">
        <f>W23+W96+W133+W152</f>
        <v>0</v>
      </c>
      <c r="X16" s="431">
        <f>X23+X96+X133+X152</f>
        <v>0</v>
      </c>
      <c r="Y16" s="431" t="e">
        <f t="shared" ref="Y16:AQ16" si="19">Y10</f>
        <v>#DIV/0!</v>
      </c>
      <c r="Z16" s="431">
        <f>Z23+Z96+Z133+Z152</f>
        <v>0</v>
      </c>
      <c r="AA16" s="431">
        <f>AA23+AA96+AA133+AA152</f>
        <v>0</v>
      </c>
      <c r="AB16" s="431" t="e">
        <f t="shared" si="19"/>
        <v>#DIV/0!</v>
      </c>
      <c r="AC16" s="431">
        <f>AC23+AC96+AC133+AC152</f>
        <v>0</v>
      </c>
      <c r="AD16" s="431">
        <f>AD23+AD96+AD133+AD152</f>
        <v>0</v>
      </c>
      <c r="AE16" s="431" t="e">
        <f t="shared" si="19"/>
        <v>#DIV/0!</v>
      </c>
      <c r="AF16" s="431">
        <f>AF23+AF96+AF133+AF152</f>
        <v>0</v>
      </c>
      <c r="AG16" s="431">
        <f>AG23+AG96+AG133+AG152</f>
        <v>0</v>
      </c>
      <c r="AH16" s="431" t="e">
        <f t="shared" si="19"/>
        <v>#DIV/0!</v>
      </c>
      <c r="AI16" s="431">
        <f>AI23+AI96+AI133+AI152</f>
        <v>0</v>
      </c>
      <c r="AJ16" s="431">
        <f>AJ23+AJ96+AJ133+AJ152</f>
        <v>0</v>
      </c>
      <c r="AK16" s="431" t="e">
        <f t="shared" si="19"/>
        <v>#DIV/0!</v>
      </c>
      <c r="AL16" s="431">
        <f>AL23+AL96+AL133+AL152</f>
        <v>0</v>
      </c>
      <c r="AM16" s="431">
        <f>AM23+AM96+AM133+AM152</f>
        <v>0</v>
      </c>
      <c r="AN16" s="431" t="e">
        <f t="shared" si="19"/>
        <v>#DIV/0!</v>
      </c>
      <c r="AO16" s="431">
        <f>AO23+AO96+AO133+AO152</f>
        <v>0</v>
      </c>
      <c r="AP16" s="431">
        <f>AP23+AP96+AP133+AP152</f>
        <v>0</v>
      </c>
      <c r="AQ16" s="431" t="e">
        <f t="shared" si="19"/>
        <v>#DIV/0!</v>
      </c>
      <c r="AR16" s="432"/>
    </row>
    <row r="17" spans="1:44" ht="23.45" customHeight="1" x14ac:dyDescent="0.25">
      <c r="A17" s="433" t="s">
        <v>268</v>
      </c>
      <c r="B17" s="434"/>
      <c r="C17" s="435"/>
      <c r="D17" s="436" t="s">
        <v>41</v>
      </c>
      <c r="E17" s="437">
        <f>SUM(E18)</f>
        <v>48806.400000000001</v>
      </c>
      <c r="F17" s="437">
        <f>SUM(F18)</f>
        <v>8034.5</v>
      </c>
      <c r="G17" s="396">
        <f t="shared" si="0"/>
        <v>0.16461980396013637</v>
      </c>
      <c r="H17" s="431" t="s">
        <v>269</v>
      </c>
      <c r="I17" s="397" t="s">
        <v>269</v>
      </c>
      <c r="J17" s="431" t="s">
        <v>269</v>
      </c>
      <c r="K17" s="397" t="s">
        <v>269</v>
      </c>
      <c r="L17" s="431" t="s">
        <v>269</v>
      </c>
      <c r="M17" s="397" t="s">
        <v>269</v>
      </c>
      <c r="N17" s="431" t="s">
        <v>269</v>
      </c>
      <c r="O17" s="397" t="s">
        <v>269</v>
      </c>
      <c r="P17" s="431" t="s">
        <v>269</v>
      </c>
      <c r="Q17" s="397" t="s">
        <v>269</v>
      </c>
      <c r="R17" s="431" t="s">
        <v>269</v>
      </c>
      <c r="S17" s="397" t="s">
        <v>269</v>
      </c>
      <c r="T17" s="431" t="s">
        <v>269</v>
      </c>
      <c r="U17" s="397" t="s">
        <v>269</v>
      </c>
      <c r="V17" s="431" t="s">
        <v>269</v>
      </c>
      <c r="W17" s="397" t="s">
        <v>269</v>
      </c>
      <c r="X17" s="431" t="s">
        <v>269</v>
      </c>
      <c r="Y17" s="397" t="s">
        <v>269</v>
      </c>
      <c r="Z17" s="431" t="s">
        <v>269</v>
      </c>
      <c r="AA17" s="397" t="s">
        <v>269</v>
      </c>
      <c r="AB17" s="431" t="s">
        <v>269</v>
      </c>
      <c r="AC17" s="397" t="s">
        <v>269</v>
      </c>
      <c r="AD17" s="431" t="s">
        <v>269</v>
      </c>
      <c r="AE17" s="397" t="s">
        <v>269</v>
      </c>
      <c r="AF17" s="431" t="s">
        <v>269</v>
      </c>
      <c r="AG17" s="397" t="s">
        <v>269</v>
      </c>
      <c r="AH17" s="431" t="s">
        <v>269</v>
      </c>
      <c r="AI17" s="397" t="s">
        <v>269</v>
      </c>
      <c r="AJ17" s="431" t="s">
        <v>269</v>
      </c>
      <c r="AK17" s="397" t="s">
        <v>269</v>
      </c>
      <c r="AL17" s="431" t="s">
        <v>269</v>
      </c>
      <c r="AM17" s="397" t="s">
        <v>269</v>
      </c>
      <c r="AN17" s="431" t="s">
        <v>269</v>
      </c>
      <c r="AO17" s="397" t="s">
        <v>269</v>
      </c>
      <c r="AP17" s="431" t="s">
        <v>269</v>
      </c>
      <c r="AQ17" s="397" t="s">
        <v>269</v>
      </c>
      <c r="AR17" s="438"/>
    </row>
    <row r="18" spans="1:44" ht="23.45" customHeight="1" x14ac:dyDescent="0.25">
      <c r="A18" s="439"/>
      <c r="B18" s="440"/>
      <c r="C18" s="441"/>
      <c r="D18" s="442" t="s">
        <v>43</v>
      </c>
      <c r="E18" s="437">
        <f>SUM(E243)</f>
        <v>48806.400000000001</v>
      </c>
      <c r="F18" s="437">
        <f>SUM(F243)</f>
        <v>8034.5</v>
      </c>
      <c r="G18" s="396">
        <f t="shared" si="0"/>
        <v>0.16461980396013637</v>
      </c>
      <c r="H18" s="431" t="s">
        <v>269</v>
      </c>
      <c r="I18" s="397" t="s">
        <v>269</v>
      </c>
      <c r="J18" s="431" t="s">
        <v>269</v>
      </c>
      <c r="K18" s="397" t="s">
        <v>269</v>
      </c>
      <c r="L18" s="431" t="s">
        <v>269</v>
      </c>
      <c r="M18" s="397" t="s">
        <v>269</v>
      </c>
      <c r="N18" s="431" t="s">
        <v>269</v>
      </c>
      <c r="O18" s="397" t="s">
        <v>269</v>
      </c>
      <c r="P18" s="431" t="s">
        <v>269</v>
      </c>
      <c r="Q18" s="397" t="s">
        <v>269</v>
      </c>
      <c r="R18" s="431" t="s">
        <v>269</v>
      </c>
      <c r="S18" s="397" t="s">
        <v>269</v>
      </c>
      <c r="T18" s="431" t="s">
        <v>269</v>
      </c>
      <c r="U18" s="397" t="s">
        <v>269</v>
      </c>
      <c r="V18" s="431" t="s">
        <v>269</v>
      </c>
      <c r="W18" s="397" t="s">
        <v>269</v>
      </c>
      <c r="X18" s="431" t="s">
        <v>269</v>
      </c>
      <c r="Y18" s="397" t="s">
        <v>269</v>
      </c>
      <c r="Z18" s="431" t="s">
        <v>269</v>
      </c>
      <c r="AA18" s="397" t="s">
        <v>269</v>
      </c>
      <c r="AB18" s="431" t="s">
        <v>269</v>
      </c>
      <c r="AC18" s="397" t="s">
        <v>269</v>
      </c>
      <c r="AD18" s="431" t="s">
        <v>269</v>
      </c>
      <c r="AE18" s="397" t="s">
        <v>269</v>
      </c>
      <c r="AF18" s="431" t="s">
        <v>269</v>
      </c>
      <c r="AG18" s="397" t="s">
        <v>269</v>
      </c>
      <c r="AH18" s="431" t="s">
        <v>269</v>
      </c>
      <c r="AI18" s="397" t="s">
        <v>269</v>
      </c>
      <c r="AJ18" s="431" t="s">
        <v>269</v>
      </c>
      <c r="AK18" s="397" t="s">
        <v>269</v>
      </c>
      <c r="AL18" s="431" t="s">
        <v>269</v>
      </c>
      <c r="AM18" s="397" t="s">
        <v>269</v>
      </c>
      <c r="AN18" s="431" t="s">
        <v>269</v>
      </c>
      <c r="AO18" s="397" t="s">
        <v>269</v>
      </c>
      <c r="AP18" s="431" t="s">
        <v>269</v>
      </c>
      <c r="AQ18" s="397" t="s">
        <v>269</v>
      </c>
      <c r="AR18" s="438"/>
    </row>
    <row r="19" spans="1:44" ht="23.45" customHeight="1" x14ac:dyDescent="0.25">
      <c r="A19" s="443"/>
      <c r="B19" s="444"/>
      <c r="C19" s="445"/>
      <c r="D19" s="446" t="s">
        <v>265</v>
      </c>
      <c r="E19" s="403">
        <v>0</v>
      </c>
      <c r="F19" s="403">
        <v>0</v>
      </c>
      <c r="G19" s="396" t="e">
        <f t="shared" si="0"/>
        <v>#DIV/0!</v>
      </c>
      <c r="H19" s="431" t="s">
        <v>269</v>
      </c>
      <c r="I19" s="397" t="s">
        <v>269</v>
      </c>
      <c r="J19" s="431" t="s">
        <v>269</v>
      </c>
      <c r="K19" s="397" t="s">
        <v>269</v>
      </c>
      <c r="L19" s="431" t="s">
        <v>269</v>
      </c>
      <c r="M19" s="397" t="s">
        <v>269</v>
      </c>
      <c r="N19" s="431" t="s">
        <v>269</v>
      </c>
      <c r="O19" s="397" t="s">
        <v>269</v>
      </c>
      <c r="P19" s="431" t="s">
        <v>269</v>
      </c>
      <c r="Q19" s="397" t="s">
        <v>269</v>
      </c>
      <c r="R19" s="431" t="s">
        <v>269</v>
      </c>
      <c r="S19" s="397" t="s">
        <v>269</v>
      </c>
      <c r="T19" s="431" t="s">
        <v>269</v>
      </c>
      <c r="U19" s="397" t="s">
        <v>269</v>
      </c>
      <c r="V19" s="431" t="s">
        <v>269</v>
      </c>
      <c r="W19" s="397" t="s">
        <v>269</v>
      </c>
      <c r="X19" s="431" t="s">
        <v>269</v>
      </c>
      <c r="Y19" s="397" t="s">
        <v>269</v>
      </c>
      <c r="Z19" s="431" t="s">
        <v>269</v>
      </c>
      <c r="AA19" s="397" t="s">
        <v>269</v>
      </c>
      <c r="AB19" s="431" t="s">
        <v>269</v>
      </c>
      <c r="AC19" s="397" t="s">
        <v>269</v>
      </c>
      <c r="AD19" s="431" t="s">
        <v>269</v>
      </c>
      <c r="AE19" s="397" t="s">
        <v>269</v>
      </c>
      <c r="AF19" s="431" t="s">
        <v>269</v>
      </c>
      <c r="AG19" s="397" t="s">
        <v>269</v>
      </c>
      <c r="AH19" s="431" t="s">
        <v>269</v>
      </c>
      <c r="AI19" s="397" t="s">
        <v>269</v>
      </c>
      <c r="AJ19" s="431" t="s">
        <v>269</v>
      </c>
      <c r="AK19" s="397" t="s">
        <v>269</v>
      </c>
      <c r="AL19" s="431" t="s">
        <v>269</v>
      </c>
      <c r="AM19" s="397" t="s">
        <v>269</v>
      </c>
      <c r="AN19" s="431" t="s">
        <v>269</v>
      </c>
      <c r="AO19" s="397" t="s">
        <v>269</v>
      </c>
      <c r="AP19" s="431" t="s">
        <v>269</v>
      </c>
      <c r="AQ19" s="397" t="s">
        <v>269</v>
      </c>
      <c r="AR19" s="438"/>
    </row>
    <row r="20" spans="1:44" s="450" customFormat="1" ht="23.45" customHeight="1" x14ac:dyDescent="0.25">
      <c r="A20" s="447" t="s">
        <v>348</v>
      </c>
      <c r="B20" s="448"/>
      <c r="C20" s="448"/>
      <c r="D20" s="448"/>
      <c r="E20" s="448"/>
      <c r="F20" s="448"/>
      <c r="G20" s="448"/>
      <c r="H20" s="448"/>
      <c r="I20" s="448"/>
      <c r="J20" s="448"/>
      <c r="K20" s="448"/>
      <c r="L20" s="448"/>
      <c r="M20" s="448"/>
      <c r="N20" s="448"/>
      <c r="O20" s="448"/>
      <c r="P20" s="448"/>
      <c r="Q20" s="448"/>
      <c r="R20" s="448"/>
      <c r="S20" s="448"/>
      <c r="T20" s="448"/>
      <c r="U20" s="448"/>
      <c r="V20" s="448"/>
      <c r="W20" s="448"/>
      <c r="X20" s="448"/>
      <c r="Y20" s="448"/>
      <c r="Z20" s="448"/>
      <c r="AA20" s="448"/>
      <c r="AB20" s="448"/>
      <c r="AC20" s="448"/>
      <c r="AD20" s="448"/>
      <c r="AE20" s="448"/>
      <c r="AF20" s="448"/>
      <c r="AG20" s="448"/>
      <c r="AH20" s="448"/>
      <c r="AI20" s="448"/>
      <c r="AJ20" s="448"/>
      <c r="AK20" s="448"/>
      <c r="AL20" s="448"/>
      <c r="AM20" s="448"/>
      <c r="AN20" s="448"/>
      <c r="AO20" s="448"/>
      <c r="AP20" s="448"/>
      <c r="AQ20" s="448"/>
      <c r="AR20" s="449"/>
    </row>
    <row r="21" spans="1:44" s="346" customFormat="1" ht="31.5" customHeight="1" x14ac:dyDescent="0.25">
      <c r="A21" s="451" t="s">
        <v>1</v>
      </c>
      <c r="B21" s="452" t="s">
        <v>429</v>
      </c>
      <c r="C21" s="453" t="s">
        <v>345</v>
      </c>
      <c r="D21" s="436" t="s">
        <v>41</v>
      </c>
      <c r="E21" s="403">
        <f>H21+K21+N21+Q21+T21+W21+Z21+AC21+AF21+AI21+AL21+AO21</f>
        <v>110416.8</v>
      </c>
      <c r="F21" s="403">
        <f>I21+L21+O21+R21+U21+X21+AA21+AD21+AG21+AJ21+AM21+AP21</f>
        <v>0</v>
      </c>
      <c r="G21" s="396">
        <f t="shared" ref="G21:G23" si="20">F21/E21</f>
        <v>0</v>
      </c>
      <c r="H21" s="397">
        <f>H22+H23</f>
        <v>0</v>
      </c>
      <c r="I21" s="397">
        <f>I22+I23</f>
        <v>0</v>
      </c>
      <c r="J21" s="397" t="e">
        <f>I21/H21*100</f>
        <v>#DIV/0!</v>
      </c>
      <c r="K21" s="397">
        <f>K22+K23</f>
        <v>0</v>
      </c>
      <c r="L21" s="397">
        <f>L22+L23</f>
        <v>0</v>
      </c>
      <c r="M21" s="397" t="e">
        <f>L21/K21*100</f>
        <v>#DIV/0!</v>
      </c>
      <c r="N21" s="397">
        <f>N22+N23</f>
        <v>0</v>
      </c>
      <c r="O21" s="397">
        <f>O22+O23</f>
        <v>0</v>
      </c>
      <c r="P21" s="397" t="e">
        <f>O21/N21*100</f>
        <v>#DIV/0!</v>
      </c>
      <c r="Q21" s="397">
        <f>Q22+Q23</f>
        <v>0</v>
      </c>
      <c r="R21" s="397">
        <f>R22+R23</f>
        <v>0</v>
      </c>
      <c r="S21" s="397" t="e">
        <f>R21/Q21*100</f>
        <v>#DIV/0!</v>
      </c>
      <c r="T21" s="397">
        <f>T22+T23</f>
        <v>0</v>
      </c>
      <c r="U21" s="397">
        <f>U22+U23</f>
        <v>0</v>
      </c>
      <c r="V21" s="397" t="e">
        <f>U21/T21*100</f>
        <v>#DIV/0!</v>
      </c>
      <c r="W21" s="397">
        <f>W22+W23</f>
        <v>0</v>
      </c>
      <c r="X21" s="397">
        <f>X22+X23</f>
        <v>0</v>
      </c>
      <c r="Y21" s="397" t="e">
        <f>X21/W21*100</f>
        <v>#DIV/0!</v>
      </c>
      <c r="Z21" s="397">
        <f>Z22+Z23</f>
        <v>0</v>
      </c>
      <c r="AA21" s="397">
        <f>AA22+AA23</f>
        <v>0</v>
      </c>
      <c r="AB21" s="397" t="e">
        <f>AA21/Z21*100</f>
        <v>#DIV/0!</v>
      </c>
      <c r="AC21" s="397">
        <f>AC22+AC23</f>
        <v>7838.6999999999989</v>
      </c>
      <c r="AD21" s="397">
        <f>AD22+AD23</f>
        <v>0</v>
      </c>
      <c r="AE21" s="397">
        <f>AD21/AC21*100</f>
        <v>0</v>
      </c>
      <c r="AF21" s="397">
        <f>AF22+AF23</f>
        <v>64686.200000000004</v>
      </c>
      <c r="AG21" s="397">
        <f>AG22+AG23</f>
        <v>0</v>
      </c>
      <c r="AH21" s="397">
        <f>AG21/AF21*100</f>
        <v>0</v>
      </c>
      <c r="AI21" s="397">
        <f>AI22+AI23</f>
        <v>0</v>
      </c>
      <c r="AJ21" s="397">
        <f>AJ22+AJ23</f>
        <v>0</v>
      </c>
      <c r="AK21" s="397" t="e">
        <f>AJ21/AI21*100</f>
        <v>#DIV/0!</v>
      </c>
      <c r="AL21" s="397">
        <f>AL22+AL23</f>
        <v>31285.599999999999</v>
      </c>
      <c r="AM21" s="397">
        <f>AM22+AM23</f>
        <v>0</v>
      </c>
      <c r="AN21" s="397">
        <f>AM21/AL21*100</f>
        <v>0</v>
      </c>
      <c r="AO21" s="397">
        <f>AO22+AO23</f>
        <v>6606.2999999999993</v>
      </c>
      <c r="AP21" s="397">
        <f>AP22+AP23</f>
        <v>0</v>
      </c>
      <c r="AQ21" s="397">
        <f>AP21/AO21*100</f>
        <v>0</v>
      </c>
      <c r="AR21" s="454"/>
    </row>
    <row r="22" spans="1:44" s="346" customFormat="1" ht="26.25" customHeight="1" x14ac:dyDescent="0.25">
      <c r="A22" s="451"/>
      <c r="B22" s="452"/>
      <c r="C22" s="453"/>
      <c r="D22" s="455" t="s">
        <v>43</v>
      </c>
      <c r="E22" s="403">
        <f t="shared" ref="E22:F83" si="21">H22+K22+N22+Q22+T22+W22+Z22+AC22+AF22+AI22+AL22+AO22</f>
        <v>110416.8</v>
      </c>
      <c r="F22" s="403">
        <f t="shared" si="21"/>
        <v>0</v>
      </c>
      <c r="G22" s="396">
        <f t="shared" si="20"/>
        <v>0</v>
      </c>
      <c r="H22" s="397">
        <f>H25+H28+H31+H34+H37+H40+H43+H46+H49+H52+H55+H58+H61+H64+H67+H70+H73</f>
        <v>0</v>
      </c>
      <c r="I22" s="397">
        <f>I25+I28+I31+I34+I37+I40+I43+I46+I49+I52+I55+I58+I61+I64+I67+I70+I73</f>
        <v>0</v>
      </c>
      <c r="J22" s="397" t="e">
        <f t="shared" ref="J22:J23" si="22">I22/H22*100</f>
        <v>#DIV/0!</v>
      </c>
      <c r="K22" s="397">
        <f>K25+K28+K31+K34+K37+K40+K43+K46+K49+K52+K55+K58+K61+K64+K67+K70+K73</f>
        <v>0</v>
      </c>
      <c r="L22" s="397">
        <f>L25+L28+L31+L34+L37+L40+L43+L46+L49+L52+L55+L58+L61+L64+L67+L70+L73</f>
        <v>0</v>
      </c>
      <c r="M22" s="397" t="e">
        <f t="shared" ref="M22:M23" si="23">L22/K22*100</f>
        <v>#DIV/0!</v>
      </c>
      <c r="N22" s="397">
        <f>N25+N28+N31+N34+N37+N40+N43+N46+N49+N52+N55+N58+N61+N64+N67+N70+N73</f>
        <v>0</v>
      </c>
      <c r="O22" s="397">
        <f>O25+O28+O31+O34+O37+O40+O43+O46+O49+O52+O55+O58+O61+O64+O67+O70+O73</f>
        <v>0</v>
      </c>
      <c r="P22" s="397" t="e">
        <f t="shared" ref="P22:P23" si="24">O22/N22*100</f>
        <v>#DIV/0!</v>
      </c>
      <c r="Q22" s="397">
        <f>Q25+Q28+Q31+Q34+Q37+Q40+Q43+Q46+Q49+Q52+Q55+Q58+Q61+Q64+Q67+Q70+Q73</f>
        <v>0</v>
      </c>
      <c r="R22" s="397">
        <f>R25+R28+R31+R34+R37+R40+R43+R46+R49+R52+R55+R58+R61+R64+R67+R70+R73</f>
        <v>0</v>
      </c>
      <c r="S22" s="397" t="e">
        <f t="shared" ref="S22:S23" si="25">R22/Q22*100</f>
        <v>#DIV/0!</v>
      </c>
      <c r="T22" s="397">
        <f>T25+T28+T31+T34+T37+T40+T43+T46+T49+T52+T55+T58+T61+T64+T67+T70+T73</f>
        <v>0</v>
      </c>
      <c r="U22" s="397">
        <f>U25+U28+U31+U34+U37+U40+U43+U46+U49+U52+U55+U58+U61+U64+U67+U70+U73</f>
        <v>0</v>
      </c>
      <c r="V22" s="397" t="e">
        <f t="shared" ref="V22:V23" si="26">U22/T22*100</f>
        <v>#DIV/0!</v>
      </c>
      <c r="W22" s="397">
        <f>W25+W28+W31+W34+W37+W40+W43+W46+W49+W52+W55+W58+W61+W64+W67+W70+W73</f>
        <v>0</v>
      </c>
      <c r="X22" s="397">
        <f>X25+X28+X31+X34+X37+X40+X43+X46+X49+X52+X55+X58+X61+X64+X67+X70+X73</f>
        <v>0</v>
      </c>
      <c r="Y22" s="397" t="e">
        <f t="shared" ref="Y22:Y23" si="27">X22/W22*100</f>
        <v>#DIV/0!</v>
      </c>
      <c r="Z22" s="397">
        <f>Z25+Z28+Z31+Z34+Z37+Z40+Z43+Z46+Z49+Z52+Z55+Z58+Z61+Z64+Z67+Z70+Z73</f>
        <v>0</v>
      </c>
      <c r="AA22" s="397">
        <f>AA25+AA28+AA31+AA34+AA37+AA40+AA43+AA46+AA49+AA52+AA55+AA58+AA61+AA64+AA67+AA70+AA73</f>
        <v>0</v>
      </c>
      <c r="AB22" s="397" t="e">
        <f t="shared" ref="AB22:AB23" si="28">AA22/Z22*100</f>
        <v>#DIV/0!</v>
      </c>
      <c r="AC22" s="397">
        <f>AC25+AC28+AC31+AC34+AC37+AC40+AC43+AC46+AC49+AC52+AC55+AC58+AC61+AC64+AC67+AC70+AC73</f>
        <v>7838.6999999999989</v>
      </c>
      <c r="AD22" s="397">
        <f>AD25+AD28+AD31+AD34+AD37+AD40+AD43+AD46+AD49+AD52+AD55+AD58+AD61+AD64+AD67+AD70+AD73</f>
        <v>0</v>
      </c>
      <c r="AE22" s="397">
        <f t="shared" ref="AE22:AE23" si="29">AD22/AC22*100</f>
        <v>0</v>
      </c>
      <c r="AF22" s="397">
        <f>AF25+AF28+AF31+AF34+AF37+AF40+AF43+AF46+AF49+AF52+AF55+AF58+AF61+AF64+AF67+AF70+AF73</f>
        <v>64686.200000000004</v>
      </c>
      <c r="AG22" s="397">
        <f>AG25+AG28+AG31+AG34+AG37+AG40+AG43+AG46+AG49+AG52+AG55+AG58+AG61+AG64+AG67+AG70+AG73</f>
        <v>0</v>
      </c>
      <c r="AH22" s="397">
        <f t="shared" ref="AH22:AH23" si="30">AG22/AF22*100</f>
        <v>0</v>
      </c>
      <c r="AI22" s="397">
        <f>AI25+AI28+AI31+AI34+AI37+AI40+AI43+AI46+AI49+AI52+AI55+AI58+AI61+AI64+AI67+AI70+AI73</f>
        <v>0</v>
      </c>
      <c r="AJ22" s="397">
        <f>AJ25+AJ28+AJ31+AJ34+AJ37+AJ40+AJ43+AJ46+AJ49+AJ52+AJ55+AJ58+AJ61+AJ64+AJ67+AJ70+AJ73</f>
        <v>0</v>
      </c>
      <c r="AK22" s="397" t="e">
        <f t="shared" ref="AK22:AK23" si="31">AJ22/AI22*100</f>
        <v>#DIV/0!</v>
      </c>
      <c r="AL22" s="397">
        <f>AL25+AL28+AL31+AL34+AL37+AL40+AL43+AL46+AL49+AL52+AL55+AL58+AL61+AL64+AL67+AL70+AL73</f>
        <v>31285.599999999999</v>
      </c>
      <c r="AM22" s="397">
        <f>AM25+AM28+AM31+AM34+AM37+AM40+AM43+AM46+AM49+AM52+AM55+AM58+AM61+AM64+AM67+AM70+AM73</f>
        <v>0</v>
      </c>
      <c r="AN22" s="397">
        <f t="shared" ref="AN22:AN23" si="32">AM22/AL22*100</f>
        <v>0</v>
      </c>
      <c r="AO22" s="397">
        <f>AO25+AO28+AO31+AO34+AO37+AO40+AO43+AO46+AO49+AO52+AO55+AO58+AO61+AO64+AO67+AO70+AO73</f>
        <v>6606.2999999999993</v>
      </c>
      <c r="AP22" s="397">
        <f>AP25+AP28+AP31+AP34+AP37+AP40+AP43+AP46+AP49+AP52+AP55+AP58+AP61+AP64+AP67+AP70+AP73</f>
        <v>0</v>
      </c>
      <c r="AQ22" s="397">
        <f t="shared" ref="AQ22:AQ23" si="33">AP22/AO22*100</f>
        <v>0</v>
      </c>
      <c r="AR22" s="456"/>
    </row>
    <row r="23" spans="1:44" s="457" customFormat="1" ht="29.25" customHeight="1" x14ac:dyDescent="0.25">
      <c r="A23" s="451"/>
      <c r="B23" s="452"/>
      <c r="C23" s="453"/>
      <c r="D23" s="455" t="s">
        <v>265</v>
      </c>
      <c r="E23" s="403">
        <f t="shared" si="21"/>
        <v>0</v>
      </c>
      <c r="F23" s="403">
        <f t="shared" si="21"/>
        <v>0</v>
      </c>
      <c r="G23" s="396" t="e">
        <f t="shared" si="20"/>
        <v>#DIV/0!</v>
      </c>
      <c r="H23" s="397">
        <f>H26+H29+H32+H35+H38+H41+H44+H47+H50+H53+H56+H59+H62+H65+H68+H71+H74</f>
        <v>0</v>
      </c>
      <c r="I23" s="397">
        <f>I26+I29+I32+I35+I38+I41+I44+I47+I50+I53+I56+I59+I62+I65+I68+I71+I74</f>
        <v>0</v>
      </c>
      <c r="J23" s="397" t="e">
        <f t="shared" si="22"/>
        <v>#DIV/0!</v>
      </c>
      <c r="K23" s="397">
        <f>K26+K29+K32+K35+K38+K41+K44+K47+K50+K53+K56+K59+K62+K65+K68+K71+K74</f>
        <v>0</v>
      </c>
      <c r="L23" s="397">
        <f>L26+L29+L32+L35+L38+L41+L44+L47+L50+L53+L56+L59+L62+L65+L68+L71+L74</f>
        <v>0</v>
      </c>
      <c r="M23" s="397" t="e">
        <f t="shared" si="23"/>
        <v>#DIV/0!</v>
      </c>
      <c r="N23" s="397">
        <f>N26+N29+N32+N35+N38+N41+N44+N47+N50+N53+N56+N59+N62+N65+N68+N71+N74</f>
        <v>0</v>
      </c>
      <c r="O23" s="397">
        <f>O26+O29+O32+O35+O38+O41+O44+O47+O50+O53+O56+O59+O62+O65+O68+O71+O74</f>
        <v>0</v>
      </c>
      <c r="P23" s="397" t="e">
        <f t="shared" si="24"/>
        <v>#DIV/0!</v>
      </c>
      <c r="Q23" s="397">
        <f>Q26+Q29+Q32+Q35+Q38+Q41+Q44+Q47+Q50+Q53+Q56+Q59+Q62+Q65+Q68+Q71+Q74</f>
        <v>0</v>
      </c>
      <c r="R23" s="397">
        <f>R26+R29+R32+R35+R38+R41+R44+R47+R50+R53+R56+R59+R62+R65+R68+R71+R74</f>
        <v>0</v>
      </c>
      <c r="S23" s="397" t="e">
        <f t="shared" si="25"/>
        <v>#DIV/0!</v>
      </c>
      <c r="T23" s="397">
        <f>T26+T29+T32+T35+T38+T41+T44+T47+T50+T53+T56+T59+T62+T65+T68+T71+T74</f>
        <v>0</v>
      </c>
      <c r="U23" s="397">
        <f>U26+U29+U32+U35+U38+U41+U44+U47+U50+U53+U56+U59+U62+U65+U68+U71+U74</f>
        <v>0</v>
      </c>
      <c r="V23" s="397" t="e">
        <f t="shared" si="26"/>
        <v>#DIV/0!</v>
      </c>
      <c r="W23" s="397">
        <f>W26+W29+W32+W35+W38+W41+W44+W47+W50+W53+W56+W59+W62+W65+W68+W71+W74</f>
        <v>0</v>
      </c>
      <c r="X23" s="397">
        <f>X26+X29+X32+X35+X38+X41+X44+X47+X50+X53+X56+X59+X62+X65+X68+X71+X74</f>
        <v>0</v>
      </c>
      <c r="Y23" s="397" t="e">
        <f t="shared" si="27"/>
        <v>#DIV/0!</v>
      </c>
      <c r="Z23" s="397">
        <f>Z26+Z29+Z32+Z35+Z38+Z41+Z44+Z47+Z50+Z53+Z56+Z59+Z62+Z65+Z68+Z71+Z74</f>
        <v>0</v>
      </c>
      <c r="AA23" s="397">
        <f>AA26+AA29+AA32+AA35+AA38+AA41+AA44+AA47+AA50+AA53+AA56+AA59+AA62+AA65+AA68+AA71+AA74</f>
        <v>0</v>
      </c>
      <c r="AB23" s="397" t="e">
        <f t="shared" si="28"/>
        <v>#DIV/0!</v>
      </c>
      <c r="AC23" s="397">
        <f>AC26+AC29+AC32+AC35+AC38+AC41+AC44+AC47+AC50+AC53+AC56+AC59+AC62+AC65+AC68+AC71+AC74</f>
        <v>0</v>
      </c>
      <c r="AD23" s="397">
        <f>AD26+AD29+AD32+AD35+AD38+AD41+AD44+AD47+AD50+AD53+AD56+AD59+AD62+AD65+AD68+AD71+AD74</f>
        <v>0</v>
      </c>
      <c r="AE23" s="397" t="e">
        <f t="shared" si="29"/>
        <v>#DIV/0!</v>
      </c>
      <c r="AF23" s="397">
        <f>AF26+AF29+AF32+AF35+AF38+AF41+AF44+AF47+AF50+AF53+AF56+AF59+AF62+AF65+AF68+AF71+AF74</f>
        <v>0</v>
      </c>
      <c r="AG23" s="397">
        <f>AG26+AG29+AG32+AG35+AG38+AG41+AG44+AG47+AG50+AG53+AG56+AG59+AG62+AG65+AG68+AG71+AG74</f>
        <v>0</v>
      </c>
      <c r="AH23" s="397" t="e">
        <f t="shared" si="30"/>
        <v>#DIV/0!</v>
      </c>
      <c r="AI23" s="397">
        <f>AI26+AI29+AI32+AI35+AI38+AI41+AI44+AI47+AI50+AI53+AI56+AI59+AI62+AI65+AI68+AI71+AI74</f>
        <v>0</v>
      </c>
      <c r="AJ23" s="397">
        <f>AJ26+AJ29+AJ32+AJ35+AJ38+AJ41+AJ44+AJ47+AJ50+AJ53+AJ56+AJ59+AJ62+AJ65+AJ68+AJ71+AJ74</f>
        <v>0</v>
      </c>
      <c r="AK23" s="397" t="e">
        <f t="shared" si="31"/>
        <v>#DIV/0!</v>
      </c>
      <c r="AL23" s="397">
        <f>AL26+AL29+AL32+AL35+AL38+AL41+AL44+AL47+AL50+AL53+AL56+AL59+AL62+AL65+AL68+AL71+AL74</f>
        <v>0</v>
      </c>
      <c r="AM23" s="397">
        <f>AM26+AM29+AM32+AM35+AM38+AM41+AM44+AM47+AM50+AM53+AM56+AM59+AM62+AM65+AM68+AM71+AM74</f>
        <v>0</v>
      </c>
      <c r="AN23" s="397" t="e">
        <f t="shared" si="32"/>
        <v>#DIV/0!</v>
      </c>
      <c r="AO23" s="397">
        <f>AO26+AO29+AO32+AO35+AO38+AO41+AO44+AO47+AO50+AO53+AO56+AO59+AO62+AO65+AO68+AO71+AO74</f>
        <v>0</v>
      </c>
      <c r="AP23" s="397">
        <f>AP26+AP29+AP32+AP35+AP38+AP41+AP44+AP47+AP50+AP53+AP56+AP59+AP62+AP65+AP68+AP71+AP74</f>
        <v>0</v>
      </c>
      <c r="AQ23" s="397" t="e">
        <f t="shared" si="33"/>
        <v>#DIV/0!</v>
      </c>
      <c r="AR23" s="456"/>
    </row>
    <row r="24" spans="1:44" ht="23.45" customHeight="1" x14ac:dyDescent="0.25">
      <c r="A24" s="458" t="s">
        <v>263</v>
      </c>
      <c r="B24" s="459" t="s">
        <v>403</v>
      </c>
      <c r="C24" s="453" t="s">
        <v>345</v>
      </c>
      <c r="D24" s="436" t="s">
        <v>41</v>
      </c>
      <c r="E24" s="403">
        <f t="shared" si="21"/>
        <v>6632.8</v>
      </c>
      <c r="F24" s="403">
        <f t="shared" si="21"/>
        <v>0</v>
      </c>
      <c r="G24" s="396">
        <f t="shared" ref="G24:G80" si="34">F24/E24</f>
        <v>0</v>
      </c>
      <c r="H24" s="397">
        <f>H25+H26</f>
        <v>0</v>
      </c>
      <c r="I24" s="397">
        <f>I25+I26</f>
        <v>0</v>
      </c>
      <c r="J24" s="397" t="e">
        <f>I24/H24*100</f>
        <v>#DIV/0!</v>
      </c>
      <c r="K24" s="397">
        <f>K25+K26</f>
        <v>0</v>
      </c>
      <c r="L24" s="397">
        <f>L25+L26</f>
        <v>0</v>
      </c>
      <c r="M24" s="397" t="e">
        <f>L24/K24*100</f>
        <v>#DIV/0!</v>
      </c>
      <c r="N24" s="397">
        <f>N25+N26</f>
        <v>0</v>
      </c>
      <c r="O24" s="397">
        <f>O25+O26</f>
        <v>0</v>
      </c>
      <c r="P24" s="397" t="e">
        <f>O24/N24*100</f>
        <v>#DIV/0!</v>
      </c>
      <c r="Q24" s="397">
        <f>Q25+Q26</f>
        <v>0</v>
      </c>
      <c r="R24" s="397">
        <f>R25+R26</f>
        <v>0</v>
      </c>
      <c r="S24" s="397" t="e">
        <f>R24/Q24*100</f>
        <v>#DIV/0!</v>
      </c>
      <c r="T24" s="397">
        <f>T25+T26</f>
        <v>0</v>
      </c>
      <c r="U24" s="397">
        <f>U25+U26</f>
        <v>0</v>
      </c>
      <c r="V24" s="397" t="e">
        <f>U24/T24*100</f>
        <v>#DIV/0!</v>
      </c>
      <c r="W24" s="397">
        <f>W25+W26</f>
        <v>0</v>
      </c>
      <c r="X24" s="397">
        <f>X25+X26</f>
        <v>0</v>
      </c>
      <c r="Y24" s="397" t="e">
        <f>X24/W24*100</f>
        <v>#DIV/0!</v>
      </c>
      <c r="Z24" s="397">
        <f>Z25+Z26</f>
        <v>0</v>
      </c>
      <c r="AA24" s="397">
        <f>AA25+AA26</f>
        <v>0</v>
      </c>
      <c r="AB24" s="397" t="e">
        <f>AA24/Z24*100</f>
        <v>#DIV/0!</v>
      </c>
      <c r="AC24" s="397">
        <f>AC25+AC26</f>
        <v>0</v>
      </c>
      <c r="AD24" s="397">
        <f>AD25+AD26</f>
        <v>0</v>
      </c>
      <c r="AE24" s="397" t="e">
        <f>AD24/AC24*100</f>
        <v>#DIV/0!</v>
      </c>
      <c r="AF24" s="397">
        <f>AF25+AF26</f>
        <v>6632.8</v>
      </c>
      <c r="AG24" s="397">
        <f>AG25+AG26</f>
        <v>0</v>
      </c>
      <c r="AH24" s="397">
        <f>AG24/AF24*100</f>
        <v>0</v>
      </c>
      <c r="AI24" s="397">
        <f>AI25+AI26</f>
        <v>0</v>
      </c>
      <c r="AJ24" s="397">
        <f>AJ25+AJ26</f>
        <v>0</v>
      </c>
      <c r="AK24" s="397" t="e">
        <f>AJ24/AI24*100</f>
        <v>#DIV/0!</v>
      </c>
      <c r="AL24" s="397">
        <f>AL25+AL26</f>
        <v>0</v>
      </c>
      <c r="AM24" s="397">
        <f>AM25+AM26</f>
        <v>0</v>
      </c>
      <c r="AN24" s="397" t="e">
        <f>AM24/AL24*100</f>
        <v>#DIV/0!</v>
      </c>
      <c r="AO24" s="397">
        <f>AO25+AO26</f>
        <v>0</v>
      </c>
      <c r="AP24" s="397">
        <f>AP25+AP26</f>
        <v>0</v>
      </c>
      <c r="AQ24" s="397" t="e">
        <f>AP24/AO24*100</f>
        <v>#DIV/0!</v>
      </c>
      <c r="AR24" s="460"/>
    </row>
    <row r="25" spans="1:44" ht="23.45" customHeight="1" x14ac:dyDescent="0.25">
      <c r="A25" s="458"/>
      <c r="B25" s="459"/>
      <c r="C25" s="453"/>
      <c r="D25" s="418" t="s">
        <v>43</v>
      </c>
      <c r="E25" s="461">
        <f t="shared" si="21"/>
        <v>6632.8</v>
      </c>
      <c r="F25" s="461">
        <f t="shared" si="21"/>
        <v>0</v>
      </c>
      <c r="G25" s="462">
        <f t="shared" si="34"/>
        <v>0</v>
      </c>
      <c r="H25" s="463"/>
      <c r="I25" s="463"/>
      <c r="J25" s="464"/>
      <c r="K25" s="463"/>
      <c r="L25" s="463"/>
      <c r="M25" s="464"/>
      <c r="N25" s="463"/>
      <c r="O25" s="463"/>
      <c r="P25" s="464"/>
      <c r="Q25" s="463"/>
      <c r="R25" s="463"/>
      <c r="S25" s="464"/>
      <c r="T25" s="463"/>
      <c r="U25" s="463"/>
      <c r="V25" s="464"/>
      <c r="W25" s="463"/>
      <c r="X25" s="463"/>
      <c r="Y25" s="464"/>
      <c r="Z25" s="463"/>
      <c r="AA25" s="463"/>
      <c r="AB25" s="464"/>
      <c r="AC25" s="463"/>
      <c r="AD25" s="463"/>
      <c r="AE25" s="464"/>
      <c r="AF25" s="463">
        <v>6632.8</v>
      </c>
      <c r="AG25" s="463"/>
      <c r="AH25" s="464"/>
      <c r="AI25" s="463"/>
      <c r="AJ25" s="463"/>
      <c r="AK25" s="464"/>
      <c r="AL25" s="463"/>
      <c r="AM25" s="463"/>
      <c r="AN25" s="464"/>
      <c r="AO25" s="463"/>
      <c r="AP25" s="463"/>
      <c r="AQ25" s="464"/>
      <c r="AR25" s="465"/>
    </row>
    <row r="26" spans="1:44" ht="23.45" customHeight="1" x14ac:dyDescent="0.25">
      <c r="A26" s="458"/>
      <c r="B26" s="459"/>
      <c r="C26" s="453"/>
      <c r="D26" s="418" t="s">
        <v>265</v>
      </c>
      <c r="E26" s="461">
        <f t="shared" si="21"/>
        <v>0</v>
      </c>
      <c r="F26" s="461">
        <f t="shared" si="21"/>
        <v>0</v>
      </c>
      <c r="G26" s="462" t="e">
        <f t="shared" si="34"/>
        <v>#DIV/0!</v>
      </c>
      <c r="H26" s="463">
        <f t="shared" ref="H26" si="35">H29+H32+H35+H38+H41+H44+H47+H50+H53+H56+H59+H62+H65+H68+H71+H74+H77</f>
        <v>0</v>
      </c>
      <c r="I26" s="463"/>
      <c r="J26" s="464"/>
      <c r="K26" s="463"/>
      <c r="L26" s="463"/>
      <c r="M26" s="464"/>
      <c r="N26" s="463"/>
      <c r="O26" s="463"/>
      <c r="P26" s="464"/>
      <c r="Q26" s="463"/>
      <c r="R26" s="463"/>
      <c r="S26" s="464"/>
      <c r="T26" s="463"/>
      <c r="U26" s="463"/>
      <c r="V26" s="464"/>
      <c r="W26" s="463"/>
      <c r="X26" s="463"/>
      <c r="Y26" s="464"/>
      <c r="Z26" s="463"/>
      <c r="AA26" s="463"/>
      <c r="AB26" s="464"/>
      <c r="AC26" s="463"/>
      <c r="AD26" s="463"/>
      <c r="AE26" s="464"/>
      <c r="AF26" s="463"/>
      <c r="AG26" s="463"/>
      <c r="AH26" s="464"/>
      <c r="AI26" s="463"/>
      <c r="AJ26" s="463"/>
      <c r="AK26" s="464"/>
      <c r="AL26" s="463"/>
      <c r="AM26" s="463"/>
      <c r="AN26" s="464"/>
      <c r="AO26" s="463"/>
      <c r="AP26" s="463"/>
      <c r="AQ26" s="464"/>
      <c r="AR26" s="465"/>
    </row>
    <row r="27" spans="1:44" ht="23.45" customHeight="1" x14ac:dyDescent="0.25">
      <c r="A27" s="458" t="s">
        <v>304</v>
      </c>
      <c r="B27" s="459" t="s">
        <v>514</v>
      </c>
      <c r="C27" s="453" t="s">
        <v>345</v>
      </c>
      <c r="D27" s="436" t="s">
        <v>41</v>
      </c>
      <c r="E27" s="403">
        <f t="shared" si="21"/>
        <v>2685.6</v>
      </c>
      <c r="F27" s="403">
        <f t="shared" si="21"/>
        <v>0</v>
      </c>
      <c r="G27" s="396">
        <f t="shared" si="34"/>
        <v>0</v>
      </c>
      <c r="H27" s="397">
        <f>H28+H29</f>
        <v>0</v>
      </c>
      <c r="I27" s="397">
        <f>I28+I29</f>
        <v>0</v>
      </c>
      <c r="J27" s="397" t="e">
        <f>I27/H27*100</f>
        <v>#DIV/0!</v>
      </c>
      <c r="K27" s="397">
        <f>K28+K29</f>
        <v>0</v>
      </c>
      <c r="L27" s="397">
        <f>L28+L29</f>
        <v>0</v>
      </c>
      <c r="M27" s="397" t="e">
        <f>L27/K27*100</f>
        <v>#DIV/0!</v>
      </c>
      <c r="N27" s="397">
        <f>N28+N29</f>
        <v>0</v>
      </c>
      <c r="O27" s="397">
        <f>O28+O29</f>
        <v>0</v>
      </c>
      <c r="P27" s="397" t="e">
        <f>O27/N27*100</f>
        <v>#DIV/0!</v>
      </c>
      <c r="Q27" s="397">
        <f>Q28+Q29</f>
        <v>0</v>
      </c>
      <c r="R27" s="397">
        <f>R28+R29</f>
        <v>0</v>
      </c>
      <c r="S27" s="397" t="e">
        <f>R27/Q27*100</f>
        <v>#DIV/0!</v>
      </c>
      <c r="T27" s="397">
        <f>T28+T29</f>
        <v>0</v>
      </c>
      <c r="U27" s="397">
        <f>U28+U29</f>
        <v>0</v>
      </c>
      <c r="V27" s="397" t="e">
        <f>U27/T27*100</f>
        <v>#DIV/0!</v>
      </c>
      <c r="W27" s="397">
        <f>W28+W29</f>
        <v>0</v>
      </c>
      <c r="X27" s="397">
        <f>X28+X29</f>
        <v>0</v>
      </c>
      <c r="Y27" s="397" t="e">
        <f>X27/W27*100</f>
        <v>#DIV/0!</v>
      </c>
      <c r="Z27" s="397">
        <f>Z28+Z29</f>
        <v>0</v>
      </c>
      <c r="AA27" s="397">
        <f>AA28+AA29</f>
        <v>0</v>
      </c>
      <c r="AB27" s="397" t="e">
        <f>AA27/Z27*100</f>
        <v>#DIV/0!</v>
      </c>
      <c r="AC27" s="397">
        <f>AC28+AC29</f>
        <v>0</v>
      </c>
      <c r="AD27" s="397">
        <f>AD28+AD29</f>
        <v>0</v>
      </c>
      <c r="AE27" s="397" t="e">
        <f>AD27/AC27*100</f>
        <v>#DIV/0!</v>
      </c>
      <c r="AF27" s="397">
        <f>AF28+AF29</f>
        <v>2685.6</v>
      </c>
      <c r="AG27" s="397">
        <f>AG28+AG29</f>
        <v>0</v>
      </c>
      <c r="AH27" s="397">
        <f>AG27/AF27*100</f>
        <v>0</v>
      </c>
      <c r="AI27" s="397">
        <f>AI28+AI29</f>
        <v>0</v>
      </c>
      <c r="AJ27" s="397">
        <f>AJ28+AJ29</f>
        <v>0</v>
      </c>
      <c r="AK27" s="397" t="e">
        <f>AJ27/AI27*100</f>
        <v>#DIV/0!</v>
      </c>
      <c r="AL27" s="397">
        <f>AL28+AL29</f>
        <v>0</v>
      </c>
      <c r="AM27" s="397">
        <f>AM28+AM29</f>
        <v>0</v>
      </c>
      <c r="AN27" s="397" t="e">
        <f>AM27/AL27*100</f>
        <v>#DIV/0!</v>
      </c>
      <c r="AO27" s="397">
        <f>AO28+AO29</f>
        <v>0</v>
      </c>
      <c r="AP27" s="397">
        <f>AP28+AP29</f>
        <v>0</v>
      </c>
      <c r="AQ27" s="397" t="e">
        <f>AP27/AO27*100</f>
        <v>#DIV/0!</v>
      </c>
      <c r="AR27" s="460"/>
    </row>
    <row r="28" spans="1:44" ht="23.45" customHeight="1" x14ac:dyDescent="0.25">
      <c r="A28" s="458"/>
      <c r="B28" s="459"/>
      <c r="C28" s="453"/>
      <c r="D28" s="418" t="s">
        <v>43</v>
      </c>
      <c r="E28" s="461">
        <f t="shared" si="21"/>
        <v>2685.6</v>
      </c>
      <c r="F28" s="461">
        <f t="shared" si="21"/>
        <v>0</v>
      </c>
      <c r="G28" s="462">
        <f t="shared" si="34"/>
        <v>0</v>
      </c>
      <c r="H28" s="463"/>
      <c r="I28" s="463"/>
      <c r="J28" s="464"/>
      <c r="K28" s="463"/>
      <c r="L28" s="463"/>
      <c r="M28" s="464"/>
      <c r="N28" s="463"/>
      <c r="O28" s="463"/>
      <c r="P28" s="464"/>
      <c r="Q28" s="463"/>
      <c r="R28" s="463"/>
      <c r="S28" s="464"/>
      <c r="T28" s="463"/>
      <c r="U28" s="463"/>
      <c r="V28" s="464"/>
      <c r="W28" s="463"/>
      <c r="X28" s="463"/>
      <c r="Y28" s="464"/>
      <c r="Z28" s="463"/>
      <c r="AA28" s="463"/>
      <c r="AB28" s="464"/>
      <c r="AC28" s="463"/>
      <c r="AD28" s="463"/>
      <c r="AE28" s="464"/>
      <c r="AF28" s="463">
        <v>2685.6</v>
      </c>
      <c r="AG28" s="463"/>
      <c r="AH28" s="464"/>
      <c r="AI28" s="463"/>
      <c r="AJ28" s="463"/>
      <c r="AK28" s="464"/>
      <c r="AL28" s="463"/>
      <c r="AM28" s="463"/>
      <c r="AN28" s="464"/>
      <c r="AO28" s="463"/>
      <c r="AP28" s="463"/>
      <c r="AQ28" s="464"/>
      <c r="AR28" s="465"/>
    </row>
    <row r="29" spans="1:44" ht="23.45" customHeight="1" x14ac:dyDescent="0.25">
      <c r="A29" s="458"/>
      <c r="B29" s="459"/>
      <c r="C29" s="453"/>
      <c r="D29" s="418" t="s">
        <v>265</v>
      </c>
      <c r="E29" s="461">
        <f t="shared" si="21"/>
        <v>0</v>
      </c>
      <c r="F29" s="461">
        <f t="shared" si="21"/>
        <v>0</v>
      </c>
      <c r="G29" s="462" t="e">
        <f t="shared" si="34"/>
        <v>#DIV/0!</v>
      </c>
      <c r="H29" s="463"/>
      <c r="I29" s="463"/>
      <c r="J29" s="464"/>
      <c r="K29" s="463"/>
      <c r="L29" s="463"/>
      <c r="M29" s="464"/>
      <c r="N29" s="463"/>
      <c r="O29" s="463"/>
      <c r="P29" s="464"/>
      <c r="Q29" s="463"/>
      <c r="R29" s="463"/>
      <c r="S29" s="464"/>
      <c r="T29" s="463"/>
      <c r="U29" s="463"/>
      <c r="V29" s="464"/>
      <c r="W29" s="463"/>
      <c r="X29" s="463"/>
      <c r="Y29" s="464"/>
      <c r="Z29" s="463"/>
      <c r="AA29" s="463"/>
      <c r="AB29" s="464"/>
      <c r="AC29" s="463"/>
      <c r="AD29" s="463"/>
      <c r="AE29" s="464"/>
      <c r="AF29" s="463">
        <f t="shared" ref="AF29" si="36">AF32+AF35+AF38+AF41+AF44+AF47+AF50+AF53+AF56+AF59+AF62+AF65+AF68+AF71+AF74+AF77+AF80</f>
        <v>0</v>
      </c>
      <c r="AG29" s="463"/>
      <c r="AH29" s="464"/>
      <c r="AI29" s="463"/>
      <c r="AJ29" s="463"/>
      <c r="AK29" s="464"/>
      <c r="AL29" s="463"/>
      <c r="AM29" s="463"/>
      <c r="AN29" s="464"/>
      <c r="AO29" s="463"/>
      <c r="AP29" s="463"/>
      <c r="AQ29" s="464"/>
      <c r="AR29" s="465"/>
    </row>
    <row r="30" spans="1:44" ht="23.45" customHeight="1" x14ac:dyDescent="0.25">
      <c r="A30" s="458" t="s">
        <v>305</v>
      </c>
      <c r="B30" s="459" t="s">
        <v>404</v>
      </c>
      <c r="C30" s="453" t="s">
        <v>345</v>
      </c>
      <c r="D30" s="436" t="s">
        <v>41</v>
      </c>
      <c r="E30" s="403">
        <f t="shared" si="21"/>
        <v>181</v>
      </c>
      <c r="F30" s="403">
        <f t="shared" si="21"/>
        <v>0</v>
      </c>
      <c r="G30" s="396">
        <f t="shared" si="34"/>
        <v>0</v>
      </c>
      <c r="H30" s="397">
        <f>H31+H32</f>
        <v>0</v>
      </c>
      <c r="I30" s="397">
        <f>I31+I32</f>
        <v>0</v>
      </c>
      <c r="J30" s="397" t="e">
        <f>I30/H30*100</f>
        <v>#DIV/0!</v>
      </c>
      <c r="K30" s="397">
        <f>K31+K32</f>
        <v>0</v>
      </c>
      <c r="L30" s="397">
        <f>L31+L32</f>
        <v>0</v>
      </c>
      <c r="M30" s="397" t="e">
        <f>L30/K30*100</f>
        <v>#DIV/0!</v>
      </c>
      <c r="N30" s="397">
        <f>N31+N32</f>
        <v>0</v>
      </c>
      <c r="O30" s="397">
        <f>O31+O32</f>
        <v>0</v>
      </c>
      <c r="P30" s="397" t="e">
        <f>O30/N30*100</f>
        <v>#DIV/0!</v>
      </c>
      <c r="Q30" s="397">
        <f>Q31+Q32</f>
        <v>0</v>
      </c>
      <c r="R30" s="397">
        <f>R31+R32</f>
        <v>0</v>
      </c>
      <c r="S30" s="397" t="e">
        <f>R30/Q30*100</f>
        <v>#DIV/0!</v>
      </c>
      <c r="T30" s="397">
        <f>T31+T32</f>
        <v>0</v>
      </c>
      <c r="U30" s="397">
        <f>U31+U32</f>
        <v>0</v>
      </c>
      <c r="V30" s="397" t="e">
        <f>U30/T30*100</f>
        <v>#DIV/0!</v>
      </c>
      <c r="W30" s="397">
        <f>W31+W32</f>
        <v>0</v>
      </c>
      <c r="X30" s="397">
        <f>X31+X32</f>
        <v>0</v>
      </c>
      <c r="Y30" s="397" t="e">
        <f>X30/W30*100</f>
        <v>#DIV/0!</v>
      </c>
      <c r="Z30" s="397">
        <f>Z31+Z32</f>
        <v>0</v>
      </c>
      <c r="AA30" s="397">
        <f>AA31+AA32</f>
        <v>0</v>
      </c>
      <c r="AB30" s="397" t="e">
        <f>AA30/Z30*100</f>
        <v>#DIV/0!</v>
      </c>
      <c r="AC30" s="397">
        <f>AC31+AC32</f>
        <v>0</v>
      </c>
      <c r="AD30" s="397">
        <f>AD31+AD32</f>
        <v>0</v>
      </c>
      <c r="AE30" s="397" t="e">
        <f>AD30/AC30*100</f>
        <v>#DIV/0!</v>
      </c>
      <c r="AF30" s="397">
        <f>AF31+AF32</f>
        <v>181</v>
      </c>
      <c r="AG30" s="397">
        <f>AG31+AG32</f>
        <v>0</v>
      </c>
      <c r="AH30" s="397">
        <f>AG30/AF30*100</f>
        <v>0</v>
      </c>
      <c r="AI30" s="397">
        <f>AI31+AI32</f>
        <v>0</v>
      </c>
      <c r="AJ30" s="397">
        <f>AJ31+AJ32</f>
        <v>0</v>
      </c>
      <c r="AK30" s="397" t="e">
        <f>AJ30/AI30*100</f>
        <v>#DIV/0!</v>
      </c>
      <c r="AL30" s="397">
        <f>AL31+AL32</f>
        <v>0</v>
      </c>
      <c r="AM30" s="397">
        <f>AM31+AM32</f>
        <v>0</v>
      </c>
      <c r="AN30" s="397" t="e">
        <f>AM30/AL30*100</f>
        <v>#DIV/0!</v>
      </c>
      <c r="AO30" s="397">
        <f>AO31+AO32</f>
        <v>0</v>
      </c>
      <c r="AP30" s="397">
        <f>AP31+AP32</f>
        <v>0</v>
      </c>
      <c r="AQ30" s="397" t="e">
        <f>AP30/AO30*100</f>
        <v>#DIV/0!</v>
      </c>
      <c r="AR30" s="460"/>
    </row>
    <row r="31" spans="1:44" ht="23.45" customHeight="1" x14ac:dyDescent="0.25">
      <c r="A31" s="458"/>
      <c r="B31" s="459"/>
      <c r="C31" s="453"/>
      <c r="D31" s="418" t="s">
        <v>43</v>
      </c>
      <c r="E31" s="461">
        <f t="shared" si="21"/>
        <v>181</v>
      </c>
      <c r="F31" s="461">
        <f t="shared" si="21"/>
        <v>0</v>
      </c>
      <c r="G31" s="462">
        <f t="shared" si="34"/>
        <v>0</v>
      </c>
      <c r="H31" s="463"/>
      <c r="I31" s="463"/>
      <c r="J31" s="464"/>
      <c r="K31" s="463"/>
      <c r="L31" s="463"/>
      <c r="M31" s="464"/>
      <c r="N31" s="463"/>
      <c r="O31" s="463"/>
      <c r="P31" s="464"/>
      <c r="Q31" s="463"/>
      <c r="R31" s="463"/>
      <c r="S31" s="464"/>
      <c r="T31" s="463"/>
      <c r="U31" s="463"/>
      <c r="V31" s="464"/>
      <c r="W31" s="463"/>
      <c r="X31" s="463"/>
      <c r="Y31" s="464"/>
      <c r="Z31" s="463"/>
      <c r="AA31" s="463"/>
      <c r="AB31" s="464"/>
      <c r="AC31" s="463"/>
      <c r="AD31" s="463"/>
      <c r="AE31" s="464"/>
      <c r="AF31" s="463">
        <v>181</v>
      </c>
      <c r="AG31" s="463"/>
      <c r="AH31" s="464"/>
      <c r="AI31" s="463"/>
      <c r="AJ31" s="463"/>
      <c r="AK31" s="464"/>
      <c r="AL31" s="463"/>
      <c r="AM31" s="463"/>
      <c r="AN31" s="464"/>
      <c r="AO31" s="463"/>
      <c r="AP31" s="463"/>
      <c r="AQ31" s="464"/>
      <c r="AR31" s="465"/>
    </row>
    <row r="32" spans="1:44" ht="23.45" customHeight="1" x14ac:dyDescent="0.25">
      <c r="A32" s="458"/>
      <c r="B32" s="459"/>
      <c r="C32" s="453"/>
      <c r="D32" s="418" t="s">
        <v>265</v>
      </c>
      <c r="E32" s="461">
        <f t="shared" si="21"/>
        <v>0</v>
      </c>
      <c r="F32" s="461">
        <f t="shared" si="21"/>
        <v>0</v>
      </c>
      <c r="G32" s="462" t="e">
        <f t="shared" si="34"/>
        <v>#DIV/0!</v>
      </c>
      <c r="H32" s="463"/>
      <c r="I32" s="463"/>
      <c r="J32" s="464"/>
      <c r="K32" s="463"/>
      <c r="L32" s="463"/>
      <c r="M32" s="464"/>
      <c r="N32" s="463"/>
      <c r="O32" s="463"/>
      <c r="P32" s="464"/>
      <c r="Q32" s="463"/>
      <c r="R32" s="463"/>
      <c r="S32" s="464"/>
      <c r="T32" s="463"/>
      <c r="U32" s="463"/>
      <c r="V32" s="464"/>
      <c r="W32" s="463"/>
      <c r="X32" s="463"/>
      <c r="Y32" s="464"/>
      <c r="Z32" s="463"/>
      <c r="AA32" s="463"/>
      <c r="AB32" s="464"/>
      <c r="AC32" s="463"/>
      <c r="AD32" s="463"/>
      <c r="AE32" s="464"/>
      <c r="AF32" s="463"/>
      <c r="AG32" s="463"/>
      <c r="AH32" s="464"/>
      <c r="AI32" s="463"/>
      <c r="AJ32" s="463"/>
      <c r="AK32" s="464"/>
      <c r="AL32" s="463"/>
      <c r="AM32" s="463"/>
      <c r="AN32" s="464"/>
      <c r="AO32" s="463"/>
      <c r="AP32" s="463"/>
      <c r="AQ32" s="464"/>
      <c r="AR32" s="465"/>
    </row>
    <row r="33" spans="1:44" ht="23.45" customHeight="1" x14ac:dyDescent="0.25">
      <c r="A33" s="458" t="s">
        <v>306</v>
      </c>
      <c r="B33" s="459" t="s">
        <v>513</v>
      </c>
      <c r="C33" s="453" t="s">
        <v>345</v>
      </c>
      <c r="D33" s="436" t="s">
        <v>41</v>
      </c>
      <c r="E33" s="403">
        <f t="shared" ref="E33:E74" si="37">H33+K33+N33+Q33+T33+W33+Z33+AC33+AF33+AI33+AL33+AO33</f>
        <v>1998.3</v>
      </c>
      <c r="F33" s="403">
        <f t="shared" ref="F33:F74" si="38">I33+L33+O33+R33+U33+X33+AA33+AD33+AG33+AJ33+AM33+AP33</f>
        <v>0</v>
      </c>
      <c r="G33" s="396">
        <f t="shared" ref="G33:G74" si="39">F33/E33</f>
        <v>0</v>
      </c>
      <c r="H33" s="397">
        <f>H34+H35</f>
        <v>0</v>
      </c>
      <c r="I33" s="397">
        <f>I34+I35</f>
        <v>0</v>
      </c>
      <c r="J33" s="397" t="e">
        <f>I33/H33*100</f>
        <v>#DIV/0!</v>
      </c>
      <c r="K33" s="397">
        <f>K34+K35</f>
        <v>0</v>
      </c>
      <c r="L33" s="397">
        <f>L34+L35</f>
        <v>0</v>
      </c>
      <c r="M33" s="397" t="e">
        <f>L33/K33*100</f>
        <v>#DIV/0!</v>
      </c>
      <c r="N33" s="397">
        <f>N34+N35</f>
        <v>0</v>
      </c>
      <c r="O33" s="397">
        <f>O34+O35</f>
        <v>0</v>
      </c>
      <c r="P33" s="397" t="e">
        <f>O33/N33*100</f>
        <v>#DIV/0!</v>
      </c>
      <c r="Q33" s="397">
        <f>Q34+Q35</f>
        <v>0</v>
      </c>
      <c r="R33" s="397">
        <f>R34+R35</f>
        <v>0</v>
      </c>
      <c r="S33" s="397" t="e">
        <f>R33/Q33*100</f>
        <v>#DIV/0!</v>
      </c>
      <c r="T33" s="397">
        <f>T34+T35</f>
        <v>0</v>
      </c>
      <c r="U33" s="397">
        <f>U34+U35</f>
        <v>0</v>
      </c>
      <c r="V33" s="397" t="e">
        <f>U33/T33*100</f>
        <v>#DIV/0!</v>
      </c>
      <c r="W33" s="397">
        <f>W34+W35</f>
        <v>0</v>
      </c>
      <c r="X33" s="397">
        <f>X34+X35</f>
        <v>0</v>
      </c>
      <c r="Y33" s="397" t="e">
        <f>X33/W33*100</f>
        <v>#DIV/0!</v>
      </c>
      <c r="Z33" s="397">
        <f>Z34+Z35</f>
        <v>0</v>
      </c>
      <c r="AA33" s="397">
        <f>AA34+AA35</f>
        <v>0</v>
      </c>
      <c r="AB33" s="397" t="e">
        <f>AA33/Z33*100</f>
        <v>#DIV/0!</v>
      </c>
      <c r="AC33" s="397">
        <f>AC34+AC35</f>
        <v>0</v>
      </c>
      <c r="AD33" s="397">
        <f>AD34+AD35</f>
        <v>0</v>
      </c>
      <c r="AE33" s="397" t="e">
        <f>AD33/AC33*100</f>
        <v>#DIV/0!</v>
      </c>
      <c r="AF33" s="397">
        <f>AF34+AF35</f>
        <v>0</v>
      </c>
      <c r="AG33" s="397">
        <f>AG34+AG35</f>
        <v>0</v>
      </c>
      <c r="AH33" s="397" t="e">
        <f>AG33/AF33*100</f>
        <v>#DIV/0!</v>
      </c>
      <c r="AI33" s="397">
        <f>AI34+AI35</f>
        <v>0</v>
      </c>
      <c r="AJ33" s="397">
        <f>AJ34+AJ35</f>
        <v>0</v>
      </c>
      <c r="AK33" s="397" t="e">
        <f>AJ33/AI33*100</f>
        <v>#DIV/0!</v>
      </c>
      <c r="AL33" s="397">
        <f>AL34+AL35</f>
        <v>0</v>
      </c>
      <c r="AM33" s="397">
        <f>AM34+AM35</f>
        <v>0</v>
      </c>
      <c r="AN33" s="397" t="e">
        <f>AM33/AL33*100</f>
        <v>#DIV/0!</v>
      </c>
      <c r="AO33" s="397">
        <f>AO34+AO35</f>
        <v>1998.3</v>
      </c>
      <c r="AP33" s="397">
        <f>AP34+AP35</f>
        <v>0</v>
      </c>
      <c r="AQ33" s="397">
        <f>AP33/AO33*100</f>
        <v>0</v>
      </c>
      <c r="AR33" s="460"/>
    </row>
    <row r="34" spans="1:44" ht="23.45" customHeight="1" x14ac:dyDescent="0.25">
      <c r="A34" s="458"/>
      <c r="B34" s="459"/>
      <c r="C34" s="453"/>
      <c r="D34" s="418" t="s">
        <v>43</v>
      </c>
      <c r="E34" s="461">
        <f t="shared" si="37"/>
        <v>1998.3</v>
      </c>
      <c r="F34" s="461">
        <f t="shared" si="38"/>
        <v>0</v>
      </c>
      <c r="G34" s="462">
        <f t="shared" si="39"/>
        <v>0</v>
      </c>
      <c r="H34" s="463"/>
      <c r="I34" s="463"/>
      <c r="J34" s="464"/>
      <c r="K34" s="463"/>
      <c r="L34" s="463"/>
      <c r="M34" s="464"/>
      <c r="N34" s="463"/>
      <c r="O34" s="463"/>
      <c r="P34" s="464"/>
      <c r="Q34" s="463"/>
      <c r="R34" s="463"/>
      <c r="S34" s="464"/>
      <c r="T34" s="463"/>
      <c r="U34" s="463"/>
      <c r="V34" s="464"/>
      <c r="W34" s="463"/>
      <c r="X34" s="463"/>
      <c r="Y34" s="464"/>
      <c r="Z34" s="463"/>
      <c r="AA34" s="463"/>
      <c r="AB34" s="464"/>
      <c r="AC34" s="463"/>
      <c r="AD34" s="463"/>
      <c r="AE34" s="464"/>
      <c r="AF34" s="463"/>
      <c r="AG34" s="463"/>
      <c r="AH34" s="464"/>
      <c r="AI34" s="463"/>
      <c r="AJ34" s="463"/>
      <c r="AK34" s="464"/>
      <c r="AL34" s="463"/>
      <c r="AM34" s="463"/>
      <c r="AN34" s="464"/>
      <c r="AO34" s="463">
        <v>1998.3</v>
      </c>
      <c r="AP34" s="463"/>
      <c r="AQ34" s="464"/>
      <c r="AR34" s="465"/>
    </row>
    <row r="35" spans="1:44" ht="23.45" customHeight="1" x14ac:dyDescent="0.25">
      <c r="A35" s="458"/>
      <c r="B35" s="459"/>
      <c r="C35" s="453"/>
      <c r="D35" s="418" t="s">
        <v>265</v>
      </c>
      <c r="E35" s="461">
        <f t="shared" si="37"/>
        <v>0</v>
      </c>
      <c r="F35" s="461">
        <f t="shared" si="38"/>
        <v>0</v>
      </c>
      <c r="G35" s="462" t="e">
        <f t="shared" si="39"/>
        <v>#DIV/0!</v>
      </c>
      <c r="H35" s="463"/>
      <c r="I35" s="463"/>
      <c r="J35" s="464"/>
      <c r="K35" s="463"/>
      <c r="L35" s="463"/>
      <c r="M35" s="464"/>
      <c r="N35" s="463"/>
      <c r="O35" s="463"/>
      <c r="P35" s="464"/>
      <c r="Q35" s="463"/>
      <c r="R35" s="463"/>
      <c r="S35" s="464"/>
      <c r="T35" s="463"/>
      <c r="U35" s="463"/>
      <c r="V35" s="464"/>
      <c r="W35" s="463"/>
      <c r="X35" s="463"/>
      <c r="Y35" s="464"/>
      <c r="Z35" s="463"/>
      <c r="AA35" s="463"/>
      <c r="AB35" s="464"/>
      <c r="AC35" s="463"/>
      <c r="AD35" s="463"/>
      <c r="AE35" s="464"/>
      <c r="AF35" s="463"/>
      <c r="AG35" s="463"/>
      <c r="AH35" s="464"/>
      <c r="AI35" s="463"/>
      <c r="AJ35" s="463"/>
      <c r="AK35" s="464"/>
      <c r="AL35" s="463"/>
      <c r="AM35" s="463"/>
      <c r="AN35" s="464"/>
      <c r="AO35" s="463"/>
      <c r="AP35" s="463"/>
      <c r="AQ35" s="464"/>
      <c r="AR35" s="465"/>
    </row>
    <row r="36" spans="1:44" ht="23.45" customHeight="1" x14ac:dyDescent="0.25">
      <c r="A36" s="458" t="s">
        <v>307</v>
      </c>
      <c r="B36" s="459" t="s">
        <v>512</v>
      </c>
      <c r="C36" s="453" t="s">
        <v>345</v>
      </c>
      <c r="D36" s="436" t="s">
        <v>41</v>
      </c>
      <c r="E36" s="403">
        <f t="shared" si="37"/>
        <v>1247.3</v>
      </c>
      <c r="F36" s="403">
        <f t="shared" si="38"/>
        <v>0</v>
      </c>
      <c r="G36" s="396">
        <f t="shared" si="39"/>
        <v>0</v>
      </c>
      <c r="H36" s="397">
        <f>H37+H38</f>
        <v>0</v>
      </c>
      <c r="I36" s="397">
        <f>I37+I38</f>
        <v>0</v>
      </c>
      <c r="J36" s="397" t="e">
        <f>I36/H36*100</f>
        <v>#DIV/0!</v>
      </c>
      <c r="K36" s="397">
        <f>K37+K38</f>
        <v>0</v>
      </c>
      <c r="L36" s="397">
        <f>L37+L38</f>
        <v>0</v>
      </c>
      <c r="M36" s="397" t="e">
        <f>L36/K36*100</f>
        <v>#DIV/0!</v>
      </c>
      <c r="N36" s="397">
        <f>N37+N38</f>
        <v>0</v>
      </c>
      <c r="O36" s="397">
        <f>O37+O38</f>
        <v>0</v>
      </c>
      <c r="P36" s="397" t="e">
        <f>O36/N36*100</f>
        <v>#DIV/0!</v>
      </c>
      <c r="Q36" s="397">
        <f>Q37+Q38</f>
        <v>0</v>
      </c>
      <c r="R36" s="397">
        <f>R37+R38</f>
        <v>0</v>
      </c>
      <c r="S36" s="397" t="e">
        <f>R36/Q36*100</f>
        <v>#DIV/0!</v>
      </c>
      <c r="T36" s="397">
        <f>T37+T38</f>
        <v>0</v>
      </c>
      <c r="U36" s="397">
        <f>U37+U38</f>
        <v>0</v>
      </c>
      <c r="V36" s="397" t="e">
        <f>U36/T36*100</f>
        <v>#DIV/0!</v>
      </c>
      <c r="W36" s="397">
        <f>W37+W38</f>
        <v>0</v>
      </c>
      <c r="X36" s="397">
        <f>X37+X38</f>
        <v>0</v>
      </c>
      <c r="Y36" s="397" t="e">
        <f>X36/W36*100</f>
        <v>#DIV/0!</v>
      </c>
      <c r="Z36" s="397">
        <f>Z37+Z38</f>
        <v>0</v>
      </c>
      <c r="AA36" s="397">
        <f>AA37+AA38</f>
        <v>0</v>
      </c>
      <c r="AB36" s="397" t="e">
        <f>AA36/Z36*100</f>
        <v>#DIV/0!</v>
      </c>
      <c r="AC36" s="397">
        <f>AC37+AC38</f>
        <v>0</v>
      </c>
      <c r="AD36" s="397">
        <f>AD37+AD38</f>
        <v>0</v>
      </c>
      <c r="AE36" s="397" t="e">
        <f>AD36/AC36*100</f>
        <v>#DIV/0!</v>
      </c>
      <c r="AF36" s="397">
        <f>AF37+AF38</f>
        <v>0</v>
      </c>
      <c r="AG36" s="397">
        <f>AG37+AG38</f>
        <v>0</v>
      </c>
      <c r="AH36" s="397" t="e">
        <f>AG36/AF36*100</f>
        <v>#DIV/0!</v>
      </c>
      <c r="AI36" s="397">
        <f>AI37+AI38</f>
        <v>0</v>
      </c>
      <c r="AJ36" s="397">
        <f>AJ37+AJ38</f>
        <v>0</v>
      </c>
      <c r="AK36" s="397" t="e">
        <f>AJ36/AI36*100</f>
        <v>#DIV/0!</v>
      </c>
      <c r="AL36" s="397">
        <f>AL37+AL38</f>
        <v>0</v>
      </c>
      <c r="AM36" s="397">
        <f>AM37+AM38</f>
        <v>0</v>
      </c>
      <c r="AN36" s="397" t="e">
        <f>AM36/AL36*100</f>
        <v>#DIV/0!</v>
      </c>
      <c r="AO36" s="397">
        <f>AO37+AO38</f>
        <v>1247.3</v>
      </c>
      <c r="AP36" s="397">
        <f>AP37+AP38</f>
        <v>0</v>
      </c>
      <c r="AQ36" s="397">
        <f>AP36/AO36*100</f>
        <v>0</v>
      </c>
      <c r="AR36" s="460"/>
    </row>
    <row r="37" spans="1:44" ht="23.45" customHeight="1" x14ac:dyDescent="0.25">
      <c r="A37" s="458"/>
      <c r="B37" s="459"/>
      <c r="C37" s="453"/>
      <c r="D37" s="418" t="s">
        <v>43</v>
      </c>
      <c r="E37" s="461">
        <f t="shared" si="37"/>
        <v>1247.3</v>
      </c>
      <c r="F37" s="461">
        <f t="shared" si="38"/>
        <v>0</v>
      </c>
      <c r="G37" s="462">
        <f t="shared" si="39"/>
        <v>0</v>
      </c>
      <c r="H37" s="463"/>
      <c r="I37" s="463"/>
      <c r="J37" s="464"/>
      <c r="K37" s="463"/>
      <c r="L37" s="463"/>
      <c r="M37" s="464"/>
      <c r="N37" s="463"/>
      <c r="O37" s="463"/>
      <c r="P37" s="464"/>
      <c r="Q37" s="463"/>
      <c r="R37" s="463"/>
      <c r="S37" s="464"/>
      <c r="T37" s="463"/>
      <c r="U37" s="463"/>
      <c r="V37" s="464"/>
      <c r="W37" s="463"/>
      <c r="X37" s="463"/>
      <c r="Y37" s="464"/>
      <c r="Z37" s="463"/>
      <c r="AA37" s="463"/>
      <c r="AB37" s="464"/>
      <c r="AC37" s="463"/>
      <c r="AD37" s="463"/>
      <c r="AE37" s="464"/>
      <c r="AF37" s="463"/>
      <c r="AG37" s="463"/>
      <c r="AH37" s="464"/>
      <c r="AI37" s="463"/>
      <c r="AJ37" s="463"/>
      <c r="AK37" s="464"/>
      <c r="AL37" s="463"/>
      <c r="AM37" s="463"/>
      <c r="AN37" s="464"/>
      <c r="AO37" s="463">
        <v>1247.3</v>
      </c>
      <c r="AP37" s="463"/>
      <c r="AQ37" s="464"/>
      <c r="AR37" s="465"/>
    </row>
    <row r="38" spans="1:44" ht="23.45" customHeight="1" x14ac:dyDescent="0.25">
      <c r="A38" s="458"/>
      <c r="B38" s="459"/>
      <c r="C38" s="453"/>
      <c r="D38" s="418" t="s">
        <v>265</v>
      </c>
      <c r="E38" s="461">
        <f t="shared" si="37"/>
        <v>0</v>
      </c>
      <c r="F38" s="461">
        <f t="shared" si="38"/>
        <v>0</v>
      </c>
      <c r="G38" s="462" t="e">
        <f t="shared" si="39"/>
        <v>#DIV/0!</v>
      </c>
      <c r="H38" s="463"/>
      <c r="I38" s="463"/>
      <c r="J38" s="464"/>
      <c r="K38" s="463"/>
      <c r="L38" s="463"/>
      <c r="M38" s="464"/>
      <c r="N38" s="463"/>
      <c r="O38" s="463"/>
      <c r="P38" s="464"/>
      <c r="Q38" s="463"/>
      <c r="R38" s="463"/>
      <c r="S38" s="464"/>
      <c r="T38" s="463"/>
      <c r="U38" s="463"/>
      <c r="V38" s="464"/>
      <c r="W38" s="463"/>
      <c r="X38" s="463"/>
      <c r="Y38" s="464"/>
      <c r="Z38" s="463"/>
      <c r="AA38" s="463"/>
      <c r="AB38" s="464"/>
      <c r="AC38" s="463"/>
      <c r="AD38" s="463"/>
      <c r="AE38" s="464"/>
      <c r="AF38" s="463"/>
      <c r="AG38" s="463"/>
      <c r="AH38" s="464"/>
      <c r="AI38" s="463"/>
      <c r="AJ38" s="463"/>
      <c r="AK38" s="464"/>
      <c r="AL38" s="463"/>
      <c r="AM38" s="463"/>
      <c r="AN38" s="464"/>
      <c r="AO38" s="463"/>
      <c r="AP38" s="463"/>
      <c r="AQ38" s="464"/>
      <c r="AR38" s="465"/>
    </row>
    <row r="39" spans="1:44" ht="23.45" customHeight="1" x14ac:dyDescent="0.25">
      <c r="A39" s="458" t="s">
        <v>308</v>
      </c>
      <c r="B39" s="459" t="s">
        <v>405</v>
      </c>
      <c r="C39" s="453" t="s">
        <v>345</v>
      </c>
      <c r="D39" s="436" t="s">
        <v>41</v>
      </c>
      <c r="E39" s="403">
        <f t="shared" si="37"/>
        <v>5371</v>
      </c>
      <c r="F39" s="403">
        <f t="shared" si="38"/>
        <v>0</v>
      </c>
      <c r="G39" s="396">
        <f t="shared" si="39"/>
        <v>0</v>
      </c>
      <c r="H39" s="397">
        <f>H40+H41</f>
        <v>0</v>
      </c>
      <c r="I39" s="397">
        <f>I40+I41</f>
        <v>0</v>
      </c>
      <c r="J39" s="397" t="e">
        <f>I39/H39*100</f>
        <v>#DIV/0!</v>
      </c>
      <c r="K39" s="397">
        <f>K40+K41</f>
        <v>0</v>
      </c>
      <c r="L39" s="397">
        <f>L40+L41</f>
        <v>0</v>
      </c>
      <c r="M39" s="397" t="e">
        <f>L39/K39*100</f>
        <v>#DIV/0!</v>
      </c>
      <c r="N39" s="397">
        <f>N40+N41</f>
        <v>0</v>
      </c>
      <c r="O39" s="397">
        <f>O40+O41</f>
        <v>0</v>
      </c>
      <c r="P39" s="397" t="e">
        <f>O39/N39*100</f>
        <v>#DIV/0!</v>
      </c>
      <c r="Q39" s="397">
        <f>Q40+Q41</f>
        <v>0</v>
      </c>
      <c r="R39" s="397">
        <f>R40+R41</f>
        <v>0</v>
      </c>
      <c r="S39" s="397" t="e">
        <f>R39/Q39*100</f>
        <v>#DIV/0!</v>
      </c>
      <c r="T39" s="397">
        <f>T40+T41</f>
        <v>0</v>
      </c>
      <c r="U39" s="397">
        <f>U40+U41</f>
        <v>0</v>
      </c>
      <c r="V39" s="397" t="e">
        <f>U39/T39*100</f>
        <v>#DIV/0!</v>
      </c>
      <c r="W39" s="397">
        <f>W40+W41</f>
        <v>0</v>
      </c>
      <c r="X39" s="397">
        <f>X40+X41</f>
        <v>0</v>
      </c>
      <c r="Y39" s="397" t="e">
        <f>X39/W39*100</f>
        <v>#DIV/0!</v>
      </c>
      <c r="Z39" s="397">
        <f>Z40+Z41</f>
        <v>0</v>
      </c>
      <c r="AA39" s="397">
        <f>AA40+AA41</f>
        <v>0</v>
      </c>
      <c r="AB39" s="397" t="e">
        <f>AA39/Z39*100</f>
        <v>#DIV/0!</v>
      </c>
      <c r="AC39" s="397">
        <f>AC40+AC41</f>
        <v>0</v>
      </c>
      <c r="AD39" s="397">
        <f>AD40+AD41</f>
        <v>0</v>
      </c>
      <c r="AE39" s="397" t="e">
        <f>AD39/AC39*100</f>
        <v>#DIV/0!</v>
      </c>
      <c r="AF39" s="466">
        <f>AF40+AF41</f>
        <v>5371</v>
      </c>
      <c r="AG39" s="397">
        <f>AG40+AG41</f>
        <v>0</v>
      </c>
      <c r="AH39" s="397">
        <f>AG39/AF39*100</f>
        <v>0</v>
      </c>
      <c r="AI39" s="466">
        <f>AI40+AI41</f>
        <v>0</v>
      </c>
      <c r="AJ39" s="397">
        <f>AJ40+AJ41</f>
        <v>0</v>
      </c>
      <c r="AK39" s="397" t="e">
        <f>AJ39/AI39*100</f>
        <v>#DIV/0!</v>
      </c>
      <c r="AL39" s="397">
        <f>AL40+AL41</f>
        <v>0</v>
      </c>
      <c r="AM39" s="397">
        <f>AM40+AM41</f>
        <v>0</v>
      </c>
      <c r="AN39" s="397" t="e">
        <f>AM39/AL39*100</f>
        <v>#DIV/0!</v>
      </c>
      <c r="AO39" s="397">
        <f>AO40+AO41</f>
        <v>0</v>
      </c>
      <c r="AP39" s="397">
        <f>AP40+AP41</f>
        <v>0</v>
      </c>
      <c r="AQ39" s="397" t="e">
        <f>AP39/AO39*100</f>
        <v>#DIV/0!</v>
      </c>
      <c r="AR39" s="460"/>
    </row>
    <row r="40" spans="1:44" ht="23.45" customHeight="1" x14ac:dyDescent="0.25">
      <c r="A40" s="458"/>
      <c r="B40" s="459"/>
      <c r="C40" s="453"/>
      <c r="D40" s="418" t="s">
        <v>43</v>
      </c>
      <c r="E40" s="461">
        <f t="shared" si="37"/>
        <v>5371</v>
      </c>
      <c r="F40" s="461">
        <f t="shared" si="38"/>
        <v>0</v>
      </c>
      <c r="G40" s="462">
        <f t="shared" si="39"/>
        <v>0</v>
      </c>
      <c r="H40" s="463"/>
      <c r="I40" s="463"/>
      <c r="J40" s="464"/>
      <c r="K40" s="463"/>
      <c r="L40" s="463"/>
      <c r="M40" s="464"/>
      <c r="N40" s="463"/>
      <c r="O40" s="463"/>
      <c r="P40" s="464"/>
      <c r="Q40" s="463"/>
      <c r="R40" s="463"/>
      <c r="S40" s="464"/>
      <c r="T40" s="463"/>
      <c r="U40" s="463"/>
      <c r="V40" s="464"/>
      <c r="W40" s="463"/>
      <c r="X40" s="463"/>
      <c r="Y40" s="464"/>
      <c r="Z40" s="463"/>
      <c r="AA40" s="463"/>
      <c r="AB40" s="464"/>
      <c r="AC40" s="463"/>
      <c r="AD40" s="463"/>
      <c r="AE40" s="464"/>
      <c r="AF40" s="467">
        <v>5371</v>
      </c>
      <c r="AG40" s="463"/>
      <c r="AH40" s="464"/>
      <c r="AI40" s="467"/>
      <c r="AJ40" s="463"/>
      <c r="AK40" s="464"/>
      <c r="AL40" s="463"/>
      <c r="AM40" s="463"/>
      <c r="AN40" s="464"/>
      <c r="AO40" s="463"/>
      <c r="AP40" s="463"/>
      <c r="AQ40" s="464"/>
      <c r="AR40" s="465"/>
    </row>
    <row r="41" spans="1:44" ht="23.45" customHeight="1" x14ac:dyDescent="0.25">
      <c r="A41" s="458"/>
      <c r="B41" s="459"/>
      <c r="C41" s="453"/>
      <c r="D41" s="418" t="s">
        <v>265</v>
      </c>
      <c r="E41" s="461">
        <f t="shared" si="37"/>
        <v>0</v>
      </c>
      <c r="F41" s="461">
        <f t="shared" si="38"/>
        <v>0</v>
      </c>
      <c r="G41" s="462" t="e">
        <f t="shared" si="39"/>
        <v>#DIV/0!</v>
      </c>
      <c r="H41" s="463"/>
      <c r="I41" s="463"/>
      <c r="J41" s="464"/>
      <c r="K41" s="463"/>
      <c r="L41" s="463"/>
      <c r="M41" s="464"/>
      <c r="N41" s="463"/>
      <c r="O41" s="463"/>
      <c r="P41" s="464"/>
      <c r="Q41" s="463"/>
      <c r="R41" s="463"/>
      <c r="S41" s="464"/>
      <c r="T41" s="463"/>
      <c r="U41" s="463"/>
      <c r="V41" s="464"/>
      <c r="W41" s="463"/>
      <c r="X41" s="463"/>
      <c r="Y41" s="464"/>
      <c r="Z41" s="463"/>
      <c r="AA41" s="463"/>
      <c r="AB41" s="464"/>
      <c r="AC41" s="463"/>
      <c r="AD41" s="463"/>
      <c r="AE41" s="464"/>
      <c r="AF41" s="463"/>
      <c r="AG41" s="463"/>
      <c r="AH41" s="464"/>
      <c r="AI41" s="463"/>
      <c r="AJ41" s="463"/>
      <c r="AK41" s="464"/>
      <c r="AL41" s="463"/>
      <c r="AM41" s="463"/>
      <c r="AN41" s="464"/>
      <c r="AO41" s="463"/>
      <c r="AP41" s="463"/>
      <c r="AQ41" s="464"/>
      <c r="AR41" s="465"/>
    </row>
    <row r="42" spans="1:44" ht="23.45" customHeight="1" x14ac:dyDescent="0.25">
      <c r="A42" s="458" t="s">
        <v>309</v>
      </c>
      <c r="B42" s="459" t="s">
        <v>406</v>
      </c>
      <c r="C42" s="453" t="s">
        <v>345</v>
      </c>
      <c r="D42" s="436" t="s">
        <v>41</v>
      </c>
      <c r="E42" s="403">
        <f t="shared" si="37"/>
        <v>3837.4</v>
      </c>
      <c r="F42" s="403">
        <f t="shared" si="38"/>
        <v>0</v>
      </c>
      <c r="G42" s="396">
        <f t="shared" si="39"/>
        <v>0</v>
      </c>
      <c r="H42" s="397">
        <f>H43+H44</f>
        <v>0</v>
      </c>
      <c r="I42" s="397">
        <f>I43+I44</f>
        <v>0</v>
      </c>
      <c r="J42" s="397" t="e">
        <f>I42/H42*100</f>
        <v>#DIV/0!</v>
      </c>
      <c r="K42" s="397">
        <f>K43+K44</f>
        <v>0</v>
      </c>
      <c r="L42" s="397">
        <f>L43+L44</f>
        <v>0</v>
      </c>
      <c r="M42" s="397" t="e">
        <f>L42/K42*100</f>
        <v>#DIV/0!</v>
      </c>
      <c r="N42" s="397">
        <f>N43+N44</f>
        <v>0</v>
      </c>
      <c r="O42" s="397">
        <f>O43+O44</f>
        <v>0</v>
      </c>
      <c r="P42" s="397" t="e">
        <f>O42/N42*100</f>
        <v>#DIV/0!</v>
      </c>
      <c r="Q42" s="397">
        <f>Q43+Q44</f>
        <v>0</v>
      </c>
      <c r="R42" s="397">
        <f>R43+R44</f>
        <v>0</v>
      </c>
      <c r="S42" s="397" t="e">
        <f>R42/Q42*100</f>
        <v>#DIV/0!</v>
      </c>
      <c r="T42" s="397">
        <f>T43+T44</f>
        <v>0</v>
      </c>
      <c r="U42" s="397">
        <f>U43+U44</f>
        <v>0</v>
      </c>
      <c r="V42" s="397" t="e">
        <f>U42/T42*100</f>
        <v>#DIV/0!</v>
      </c>
      <c r="W42" s="397">
        <f>W43+W44</f>
        <v>0</v>
      </c>
      <c r="X42" s="397">
        <f>X43+X44</f>
        <v>0</v>
      </c>
      <c r="Y42" s="397" t="e">
        <f>X42/W42*100</f>
        <v>#DIV/0!</v>
      </c>
      <c r="Z42" s="397">
        <f>Z43+Z44</f>
        <v>0</v>
      </c>
      <c r="AA42" s="397">
        <f>AA43+AA44</f>
        <v>0</v>
      </c>
      <c r="AB42" s="397" t="e">
        <f>AA42/Z42*100</f>
        <v>#DIV/0!</v>
      </c>
      <c r="AC42" s="397">
        <f>AC43+AC44</f>
        <v>0</v>
      </c>
      <c r="AD42" s="397">
        <f>AD43+AD44</f>
        <v>0</v>
      </c>
      <c r="AE42" s="397" t="e">
        <f>AD42/AC42*100</f>
        <v>#DIV/0!</v>
      </c>
      <c r="AF42" s="397">
        <f>AF43+AF44</f>
        <v>3837.4</v>
      </c>
      <c r="AG42" s="397">
        <f>AG43+AG44</f>
        <v>0</v>
      </c>
      <c r="AH42" s="397">
        <f>AG42/AF42*100</f>
        <v>0</v>
      </c>
      <c r="AI42" s="397">
        <f>AI43+AI44</f>
        <v>0</v>
      </c>
      <c r="AJ42" s="397">
        <f>AJ43+AJ44</f>
        <v>0</v>
      </c>
      <c r="AK42" s="397" t="e">
        <f>AJ42/AI42*100</f>
        <v>#DIV/0!</v>
      </c>
      <c r="AL42" s="397">
        <f>AL43+AL44</f>
        <v>0</v>
      </c>
      <c r="AM42" s="397">
        <f>AM43+AM44</f>
        <v>0</v>
      </c>
      <c r="AN42" s="397" t="e">
        <f>AM42/AL42*100</f>
        <v>#DIV/0!</v>
      </c>
      <c r="AO42" s="397">
        <f>AO43+AO44</f>
        <v>0</v>
      </c>
      <c r="AP42" s="397">
        <f>AP43+AP44</f>
        <v>0</v>
      </c>
      <c r="AQ42" s="397" t="e">
        <f>AP42/AO42*100</f>
        <v>#DIV/0!</v>
      </c>
      <c r="AR42" s="460"/>
    </row>
    <row r="43" spans="1:44" ht="23.45" customHeight="1" x14ac:dyDescent="0.25">
      <c r="A43" s="458"/>
      <c r="B43" s="459"/>
      <c r="C43" s="453"/>
      <c r="D43" s="418" t="s">
        <v>43</v>
      </c>
      <c r="E43" s="461">
        <f t="shared" si="37"/>
        <v>3837.4</v>
      </c>
      <c r="F43" s="461">
        <f t="shared" si="38"/>
        <v>0</v>
      </c>
      <c r="G43" s="462">
        <f t="shared" si="39"/>
        <v>0</v>
      </c>
      <c r="H43" s="463"/>
      <c r="I43" s="463"/>
      <c r="J43" s="464"/>
      <c r="K43" s="463"/>
      <c r="L43" s="463"/>
      <c r="M43" s="464"/>
      <c r="N43" s="463"/>
      <c r="O43" s="463"/>
      <c r="P43" s="464"/>
      <c r="Q43" s="463"/>
      <c r="R43" s="463"/>
      <c r="S43" s="464"/>
      <c r="T43" s="463"/>
      <c r="U43" s="463"/>
      <c r="V43" s="464"/>
      <c r="W43" s="463"/>
      <c r="X43" s="463"/>
      <c r="Y43" s="464"/>
      <c r="Z43" s="463"/>
      <c r="AA43" s="463"/>
      <c r="AB43" s="464"/>
      <c r="AC43" s="463"/>
      <c r="AD43" s="463"/>
      <c r="AE43" s="464"/>
      <c r="AF43" s="463">
        <v>3837.4</v>
      </c>
      <c r="AG43" s="463"/>
      <c r="AH43" s="464"/>
      <c r="AI43" s="463"/>
      <c r="AJ43" s="463"/>
      <c r="AK43" s="464"/>
      <c r="AL43" s="463"/>
      <c r="AM43" s="463"/>
      <c r="AN43" s="464"/>
      <c r="AO43" s="463"/>
      <c r="AP43" s="463"/>
      <c r="AQ43" s="464"/>
      <c r="AR43" s="465"/>
    </row>
    <row r="44" spans="1:44" ht="23.45" customHeight="1" x14ac:dyDescent="0.25">
      <c r="A44" s="458"/>
      <c r="B44" s="459"/>
      <c r="C44" s="453"/>
      <c r="D44" s="418" t="s">
        <v>265</v>
      </c>
      <c r="E44" s="461">
        <f t="shared" si="37"/>
        <v>0</v>
      </c>
      <c r="F44" s="461">
        <f t="shared" si="38"/>
        <v>0</v>
      </c>
      <c r="G44" s="462" t="e">
        <f t="shared" si="39"/>
        <v>#DIV/0!</v>
      </c>
      <c r="H44" s="463"/>
      <c r="I44" s="463"/>
      <c r="J44" s="464"/>
      <c r="K44" s="463"/>
      <c r="L44" s="463"/>
      <c r="M44" s="464"/>
      <c r="N44" s="463"/>
      <c r="O44" s="463"/>
      <c r="P44" s="464"/>
      <c r="Q44" s="463"/>
      <c r="R44" s="463"/>
      <c r="S44" s="464"/>
      <c r="T44" s="463"/>
      <c r="U44" s="463"/>
      <c r="V44" s="464"/>
      <c r="W44" s="463"/>
      <c r="X44" s="463"/>
      <c r="Y44" s="464"/>
      <c r="Z44" s="463"/>
      <c r="AA44" s="463"/>
      <c r="AB44" s="464"/>
      <c r="AC44" s="463"/>
      <c r="AD44" s="463"/>
      <c r="AE44" s="464"/>
      <c r="AF44" s="463"/>
      <c r="AG44" s="463"/>
      <c r="AH44" s="464"/>
      <c r="AI44" s="463"/>
      <c r="AJ44" s="463"/>
      <c r="AK44" s="464"/>
      <c r="AL44" s="463"/>
      <c r="AM44" s="463"/>
      <c r="AN44" s="464"/>
      <c r="AO44" s="463"/>
      <c r="AP44" s="463"/>
      <c r="AQ44" s="464"/>
      <c r="AR44" s="465"/>
    </row>
    <row r="45" spans="1:44" ht="23.45" customHeight="1" x14ac:dyDescent="0.25">
      <c r="A45" s="458" t="s">
        <v>310</v>
      </c>
      <c r="B45" s="459" t="s">
        <v>407</v>
      </c>
      <c r="C45" s="453" t="s">
        <v>345</v>
      </c>
      <c r="D45" s="436" t="s">
        <v>41</v>
      </c>
      <c r="E45" s="403">
        <f t="shared" si="37"/>
        <v>18543.5</v>
      </c>
      <c r="F45" s="403">
        <f t="shared" si="38"/>
        <v>0</v>
      </c>
      <c r="G45" s="396">
        <f t="shared" si="39"/>
        <v>0</v>
      </c>
      <c r="H45" s="397">
        <f>H46+H47</f>
        <v>0</v>
      </c>
      <c r="I45" s="397">
        <f>I46+I47</f>
        <v>0</v>
      </c>
      <c r="J45" s="397" t="e">
        <f>I45/H45*100</f>
        <v>#DIV/0!</v>
      </c>
      <c r="K45" s="397">
        <f>K46+K47</f>
        <v>0</v>
      </c>
      <c r="L45" s="397">
        <f>L46+L47</f>
        <v>0</v>
      </c>
      <c r="M45" s="397" t="e">
        <f>L45/K45*100</f>
        <v>#DIV/0!</v>
      </c>
      <c r="N45" s="397">
        <f>N46+N47</f>
        <v>0</v>
      </c>
      <c r="O45" s="397">
        <f>O46+O47</f>
        <v>0</v>
      </c>
      <c r="P45" s="397" t="e">
        <f>O45/N45*100</f>
        <v>#DIV/0!</v>
      </c>
      <c r="Q45" s="397">
        <f>Q46+Q47</f>
        <v>0</v>
      </c>
      <c r="R45" s="397">
        <f>R46+R47</f>
        <v>0</v>
      </c>
      <c r="S45" s="397" t="e">
        <f>R45/Q45*100</f>
        <v>#DIV/0!</v>
      </c>
      <c r="T45" s="397">
        <f>T46+T47</f>
        <v>0</v>
      </c>
      <c r="U45" s="397">
        <f>U46+U47</f>
        <v>0</v>
      </c>
      <c r="V45" s="397" t="e">
        <f>U45/T45*100</f>
        <v>#DIV/0!</v>
      </c>
      <c r="W45" s="397">
        <f>W46+W47</f>
        <v>0</v>
      </c>
      <c r="X45" s="397">
        <f>X46+X47</f>
        <v>0</v>
      </c>
      <c r="Y45" s="397" t="e">
        <f>X45/W45*100</f>
        <v>#DIV/0!</v>
      </c>
      <c r="Z45" s="397">
        <f>Z46+Z47</f>
        <v>0</v>
      </c>
      <c r="AA45" s="397">
        <f>AA46+AA47</f>
        <v>0</v>
      </c>
      <c r="AB45" s="397" t="e">
        <f>AA45/Z45*100</f>
        <v>#DIV/0!</v>
      </c>
      <c r="AC45" s="397">
        <f>AC46+AC47</f>
        <v>0</v>
      </c>
      <c r="AD45" s="397">
        <f>AD46+AD47</f>
        <v>0</v>
      </c>
      <c r="AE45" s="397" t="e">
        <f>AD45/AC45*100</f>
        <v>#DIV/0!</v>
      </c>
      <c r="AF45" s="397">
        <f>AF46+AF47</f>
        <v>18543.5</v>
      </c>
      <c r="AG45" s="397">
        <f>AG46+AG47</f>
        <v>0</v>
      </c>
      <c r="AH45" s="397">
        <f>AG45/AF45*100</f>
        <v>0</v>
      </c>
      <c r="AI45" s="397">
        <f>AI46+AI47</f>
        <v>0</v>
      </c>
      <c r="AJ45" s="397">
        <f>AJ46+AJ47</f>
        <v>0</v>
      </c>
      <c r="AK45" s="397" t="e">
        <f>AJ45/AI45*100</f>
        <v>#DIV/0!</v>
      </c>
      <c r="AL45" s="397">
        <f>AL46+AL47</f>
        <v>0</v>
      </c>
      <c r="AM45" s="397">
        <f>AM46+AM47</f>
        <v>0</v>
      </c>
      <c r="AN45" s="397" t="e">
        <f>AM45/AL45*100</f>
        <v>#DIV/0!</v>
      </c>
      <c r="AO45" s="397">
        <f>AO46+AO47</f>
        <v>0</v>
      </c>
      <c r="AP45" s="397">
        <f>AP46+AP47</f>
        <v>0</v>
      </c>
      <c r="AQ45" s="397" t="e">
        <f>AP45/AO45*100</f>
        <v>#DIV/0!</v>
      </c>
      <c r="AR45" s="460"/>
    </row>
    <row r="46" spans="1:44" ht="23.45" customHeight="1" x14ac:dyDescent="0.25">
      <c r="A46" s="458"/>
      <c r="B46" s="459"/>
      <c r="C46" s="453"/>
      <c r="D46" s="418" t="s">
        <v>43</v>
      </c>
      <c r="E46" s="461">
        <f t="shared" si="37"/>
        <v>18543.5</v>
      </c>
      <c r="F46" s="461">
        <f t="shared" si="38"/>
        <v>0</v>
      </c>
      <c r="G46" s="462">
        <f t="shared" si="39"/>
        <v>0</v>
      </c>
      <c r="H46" s="463"/>
      <c r="I46" s="463"/>
      <c r="J46" s="464"/>
      <c r="K46" s="463"/>
      <c r="L46" s="463"/>
      <c r="M46" s="464"/>
      <c r="N46" s="463"/>
      <c r="O46" s="463"/>
      <c r="P46" s="464"/>
      <c r="Q46" s="463"/>
      <c r="R46" s="463"/>
      <c r="S46" s="464"/>
      <c r="T46" s="463"/>
      <c r="U46" s="463"/>
      <c r="V46" s="464"/>
      <c r="W46" s="463"/>
      <c r="X46" s="463"/>
      <c r="Y46" s="464"/>
      <c r="Z46" s="463"/>
      <c r="AA46" s="463"/>
      <c r="AB46" s="464"/>
      <c r="AC46" s="463"/>
      <c r="AD46" s="463"/>
      <c r="AE46" s="464"/>
      <c r="AF46" s="463">
        <v>18543.5</v>
      </c>
      <c r="AG46" s="463"/>
      <c r="AH46" s="464"/>
      <c r="AI46" s="463"/>
      <c r="AJ46" s="463"/>
      <c r="AK46" s="464"/>
      <c r="AL46" s="463"/>
      <c r="AM46" s="463"/>
      <c r="AN46" s="464"/>
      <c r="AO46" s="463"/>
      <c r="AP46" s="463"/>
      <c r="AQ46" s="464"/>
      <c r="AR46" s="465"/>
    </row>
    <row r="47" spans="1:44" ht="23.45" customHeight="1" x14ac:dyDescent="0.25">
      <c r="A47" s="458"/>
      <c r="B47" s="459"/>
      <c r="C47" s="453"/>
      <c r="D47" s="418" t="s">
        <v>265</v>
      </c>
      <c r="E47" s="461">
        <f t="shared" si="37"/>
        <v>0</v>
      </c>
      <c r="F47" s="461">
        <f t="shared" si="38"/>
        <v>0</v>
      </c>
      <c r="G47" s="462" t="e">
        <f t="shared" si="39"/>
        <v>#DIV/0!</v>
      </c>
      <c r="H47" s="463"/>
      <c r="I47" s="463"/>
      <c r="J47" s="464"/>
      <c r="K47" s="463"/>
      <c r="L47" s="463"/>
      <c r="M47" s="464"/>
      <c r="N47" s="463"/>
      <c r="O47" s="463"/>
      <c r="P47" s="464"/>
      <c r="Q47" s="463"/>
      <c r="R47" s="463"/>
      <c r="S47" s="464"/>
      <c r="T47" s="463"/>
      <c r="U47" s="463"/>
      <c r="V47" s="464"/>
      <c r="W47" s="463"/>
      <c r="X47" s="463"/>
      <c r="Y47" s="464"/>
      <c r="Z47" s="463"/>
      <c r="AA47" s="463"/>
      <c r="AB47" s="464"/>
      <c r="AC47" s="463"/>
      <c r="AD47" s="463"/>
      <c r="AE47" s="464"/>
      <c r="AF47" s="463"/>
      <c r="AG47" s="463"/>
      <c r="AH47" s="464"/>
      <c r="AI47" s="463"/>
      <c r="AJ47" s="463"/>
      <c r="AK47" s="464"/>
      <c r="AL47" s="463"/>
      <c r="AM47" s="463"/>
      <c r="AN47" s="464"/>
      <c r="AO47" s="463"/>
      <c r="AP47" s="463"/>
      <c r="AQ47" s="464"/>
      <c r="AR47" s="465"/>
    </row>
    <row r="48" spans="1:44" ht="23.45" customHeight="1" x14ac:dyDescent="0.25">
      <c r="A48" s="458" t="s">
        <v>311</v>
      </c>
      <c r="B48" s="459" t="s">
        <v>408</v>
      </c>
      <c r="C48" s="453" t="s">
        <v>345</v>
      </c>
      <c r="D48" s="436" t="s">
        <v>41</v>
      </c>
      <c r="E48" s="403">
        <f t="shared" si="37"/>
        <v>1722.9</v>
      </c>
      <c r="F48" s="403">
        <f t="shared" si="38"/>
        <v>0</v>
      </c>
      <c r="G48" s="396">
        <f t="shared" si="39"/>
        <v>0</v>
      </c>
      <c r="H48" s="397">
        <f>H49+H50</f>
        <v>0</v>
      </c>
      <c r="I48" s="397">
        <f>I49+I50</f>
        <v>0</v>
      </c>
      <c r="J48" s="397" t="e">
        <f>I48/H48*100</f>
        <v>#DIV/0!</v>
      </c>
      <c r="K48" s="397">
        <f>K49+K50</f>
        <v>0</v>
      </c>
      <c r="L48" s="397">
        <f>L49+L50</f>
        <v>0</v>
      </c>
      <c r="M48" s="397" t="e">
        <f>L48/K48*100</f>
        <v>#DIV/0!</v>
      </c>
      <c r="N48" s="397">
        <f>N49+N50</f>
        <v>0</v>
      </c>
      <c r="O48" s="397">
        <f>O49+O50</f>
        <v>0</v>
      </c>
      <c r="P48" s="397" t="e">
        <f>O48/N48*100</f>
        <v>#DIV/0!</v>
      </c>
      <c r="Q48" s="397">
        <f>Q49+Q50</f>
        <v>0</v>
      </c>
      <c r="R48" s="397">
        <f>R49+R50</f>
        <v>0</v>
      </c>
      <c r="S48" s="397" t="e">
        <f>R48/Q48*100</f>
        <v>#DIV/0!</v>
      </c>
      <c r="T48" s="397">
        <f>T49+T50</f>
        <v>0</v>
      </c>
      <c r="U48" s="397">
        <f>U49+U50</f>
        <v>0</v>
      </c>
      <c r="V48" s="397" t="e">
        <f>U48/T48*100</f>
        <v>#DIV/0!</v>
      </c>
      <c r="W48" s="397">
        <f>W49+W50</f>
        <v>0</v>
      </c>
      <c r="X48" s="397">
        <f>X49+X50</f>
        <v>0</v>
      </c>
      <c r="Y48" s="397" t="e">
        <f>X48/W48*100</f>
        <v>#DIV/0!</v>
      </c>
      <c r="Z48" s="397">
        <f>Z49+Z50</f>
        <v>0</v>
      </c>
      <c r="AA48" s="397">
        <f>AA49+AA50</f>
        <v>0</v>
      </c>
      <c r="AB48" s="397" t="e">
        <f>AA48/Z48*100</f>
        <v>#DIV/0!</v>
      </c>
      <c r="AC48" s="397">
        <f>AC49+AC50</f>
        <v>0</v>
      </c>
      <c r="AD48" s="397">
        <f>AD49+AD50</f>
        <v>0</v>
      </c>
      <c r="AE48" s="397" t="e">
        <f>AD48/AC48*100</f>
        <v>#DIV/0!</v>
      </c>
      <c r="AF48" s="397">
        <f>AF49+AF50</f>
        <v>1722.9</v>
      </c>
      <c r="AG48" s="397">
        <f>AG49+AG50</f>
        <v>0</v>
      </c>
      <c r="AH48" s="397">
        <f>AG48/AF48*100</f>
        <v>0</v>
      </c>
      <c r="AI48" s="397">
        <f>AI49+AI50</f>
        <v>0</v>
      </c>
      <c r="AJ48" s="397">
        <f>AJ49+AJ50</f>
        <v>0</v>
      </c>
      <c r="AK48" s="397" t="e">
        <f>AJ48/AI48*100</f>
        <v>#DIV/0!</v>
      </c>
      <c r="AL48" s="397">
        <f>AL49+AL50</f>
        <v>0</v>
      </c>
      <c r="AM48" s="397">
        <f>AM49+AM50</f>
        <v>0</v>
      </c>
      <c r="AN48" s="397" t="e">
        <f>AM48/AL48*100</f>
        <v>#DIV/0!</v>
      </c>
      <c r="AO48" s="397">
        <f>AO49+AO50</f>
        <v>0</v>
      </c>
      <c r="AP48" s="397">
        <f>AP49+AP50</f>
        <v>0</v>
      </c>
      <c r="AQ48" s="397" t="e">
        <f>AP48/AO48*100</f>
        <v>#DIV/0!</v>
      </c>
      <c r="AR48" s="460"/>
    </row>
    <row r="49" spans="1:44" ht="23.45" customHeight="1" x14ac:dyDescent="0.25">
      <c r="A49" s="458"/>
      <c r="B49" s="459"/>
      <c r="C49" s="453"/>
      <c r="D49" s="418" t="s">
        <v>43</v>
      </c>
      <c r="E49" s="461">
        <f t="shared" si="37"/>
        <v>1722.9</v>
      </c>
      <c r="F49" s="461">
        <f t="shared" si="38"/>
        <v>0</v>
      </c>
      <c r="G49" s="462">
        <f t="shared" si="39"/>
        <v>0</v>
      </c>
      <c r="H49" s="463"/>
      <c r="I49" s="463"/>
      <c r="J49" s="464"/>
      <c r="K49" s="463"/>
      <c r="L49" s="463"/>
      <c r="M49" s="464"/>
      <c r="N49" s="463"/>
      <c r="O49" s="463"/>
      <c r="P49" s="464"/>
      <c r="Q49" s="463"/>
      <c r="R49" s="463"/>
      <c r="S49" s="464"/>
      <c r="T49" s="463"/>
      <c r="U49" s="463"/>
      <c r="V49" s="464"/>
      <c r="W49" s="463"/>
      <c r="X49" s="463"/>
      <c r="Y49" s="464"/>
      <c r="Z49" s="463"/>
      <c r="AA49" s="463"/>
      <c r="AB49" s="464"/>
      <c r="AC49" s="463"/>
      <c r="AD49" s="463"/>
      <c r="AE49" s="464"/>
      <c r="AF49" s="463">
        <v>1722.9</v>
      </c>
      <c r="AG49" s="463"/>
      <c r="AH49" s="464"/>
      <c r="AI49" s="463"/>
      <c r="AJ49" s="463"/>
      <c r="AK49" s="464"/>
      <c r="AL49" s="463"/>
      <c r="AM49" s="463"/>
      <c r="AN49" s="464"/>
      <c r="AO49" s="463"/>
      <c r="AP49" s="463"/>
      <c r="AQ49" s="464"/>
      <c r="AR49" s="465"/>
    </row>
    <row r="50" spans="1:44" ht="23.45" customHeight="1" x14ac:dyDescent="0.25">
      <c r="A50" s="458"/>
      <c r="B50" s="459"/>
      <c r="C50" s="453"/>
      <c r="D50" s="418" t="s">
        <v>265</v>
      </c>
      <c r="E50" s="461">
        <f t="shared" si="37"/>
        <v>0</v>
      </c>
      <c r="F50" s="461">
        <f t="shared" si="38"/>
        <v>0</v>
      </c>
      <c r="G50" s="462" t="e">
        <f t="shared" si="39"/>
        <v>#DIV/0!</v>
      </c>
      <c r="H50" s="463"/>
      <c r="I50" s="463"/>
      <c r="J50" s="464"/>
      <c r="K50" s="463"/>
      <c r="L50" s="463"/>
      <c r="M50" s="464"/>
      <c r="N50" s="463"/>
      <c r="O50" s="463"/>
      <c r="P50" s="464"/>
      <c r="Q50" s="463"/>
      <c r="R50" s="463"/>
      <c r="S50" s="464"/>
      <c r="T50" s="463"/>
      <c r="U50" s="463"/>
      <c r="V50" s="464"/>
      <c r="W50" s="463"/>
      <c r="X50" s="463"/>
      <c r="Y50" s="464"/>
      <c r="Z50" s="463"/>
      <c r="AA50" s="463"/>
      <c r="AB50" s="464"/>
      <c r="AC50" s="463"/>
      <c r="AD50" s="463"/>
      <c r="AE50" s="464"/>
      <c r="AF50" s="463"/>
      <c r="AG50" s="463"/>
      <c r="AH50" s="464"/>
      <c r="AI50" s="463"/>
      <c r="AJ50" s="463"/>
      <c r="AK50" s="464"/>
      <c r="AL50" s="463"/>
      <c r="AM50" s="463"/>
      <c r="AN50" s="464"/>
      <c r="AO50" s="463"/>
      <c r="AP50" s="463"/>
      <c r="AQ50" s="464"/>
      <c r="AR50" s="465"/>
    </row>
    <row r="51" spans="1:44" ht="23.45" customHeight="1" x14ac:dyDescent="0.25">
      <c r="A51" s="458" t="s">
        <v>312</v>
      </c>
      <c r="B51" s="459" t="s">
        <v>409</v>
      </c>
      <c r="C51" s="453" t="s">
        <v>345</v>
      </c>
      <c r="D51" s="436" t="s">
        <v>41</v>
      </c>
      <c r="E51" s="403">
        <f t="shared" si="37"/>
        <v>10551</v>
      </c>
      <c r="F51" s="403">
        <f t="shared" si="38"/>
        <v>0</v>
      </c>
      <c r="G51" s="396">
        <f t="shared" si="39"/>
        <v>0</v>
      </c>
      <c r="H51" s="397">
        <f>H52+H53</f>
        <v>0</v>
      </c>
      <c r="I51" s="397">
        <f>I52+I53</f>
        <v>0</v>
      </c>
      <c r="J51" s="397" t="e">
        <f>I51/H51*100</f>
        <v>#DIV/0!</v>
      </c>
      <c r="K51" s="397">
        <f>K52+K53</f>
        <v>0</v>
      </c>
      <c r="L51" s="397">
        <f>L52+L53</f>
        <v>0</v>
      </c>
      <c r="M51" s="397" t="e">
        <f>L51/K51*100</f>
        <v>#DIV/0!</v>
      </c>
      <c r="N51" s="397">
        <f>N52+N53</f>
        <v>0</v>
      </c>
      <c r="O51" s="397">
        <f>O52+O53</f>
        <v>0</v>
      </c>
      <c r="P51" s="397" t="e">
        <f>O51/N51*100</f>
        <v>#DIV/0!</v>
      </c>
      <c r="Q51" s="397">
        <f>Q52+Q53</f>
        <v>0</v>
      </c>
      <c r="R51" s="397">
        <f>R52+R53</f>
        <v>0</v>
      </c>
      <c r="S51" s="397" t="e">
        <f>R51/Q51*100</f>
        <v>#DIV/0!</v>
      </c>
      <c r="T51" s="397">
        <f>T52+T53</f>
        <v>0</v>
      </c>
      <c r="U51" s="397">
        <f>U52+U53</f>
        <v>0</v>
      </c>
      <c r="V51" s="397" t="e">
        <f>U51/T51*100</f>
        <v>#DIV/0!</v>
      </c>
      <c r="W51" s="397">
        <f>W52+W53</f>
        <v>0</v>
      </c>
      <c r="X51" s="397">
        <f>X52+X53</f>
        <v>0</v>
      </c>
      <c r="Y51" s="397" t="e">
        <f>X51/W51*100</f>
        <v>#DIV/0!</v>
      </c>
      <c r="Z51" s="397">
        <f>Z52+Z53</f>
        <v>0</v>
      </c>
      <c r="AA51" s="397">
        <f>AA52+AA53</f>
        <v>0</v>
      </c>
      <c r="AB51" s="397" t="e">
        <f>AA51/Z51*100</f>
        <v>#DIV/0!</v>
      </c>
      <c r="AC51" s="397">
        <f>AC52+AC53</f>
        <v>0</v>
      </c>
      <c r="AD51" s="397">
        <f>AD52+AD53</f>
        <v>0</v>
      </c>
      <c r="AE51" s="397" t="e">
        <f>AD51/AC51*100</f>
        <v>#DIV/0!</v>
      </c>
      <c r="AF51" s="397">
        <f>AF52+AF53</f>
        <v>10551</v>
      </c>
      <c r="AG51" s="397">
        <f>AG52+AG53</f>
        <v>0</v>
      </c>
      <c r="AH51" s="397">
        <f>AG51/AF51*100</f>
        <v>0</v>
      </c>
      <c r="AI51" s="397">
        <f>AI52+AI53</f>
        <v>0</v>
      </c>
      <c r="AJ51" s="397">
        <f>AJ52+AJ53</f>
        <v>0</v>
      </c>
      <c r="AK51" s="397" t="e">
        <f>AJ51/AI51*100</f>
        <v>#DIV/0!</v>
      </c>
      <c r="AL51" s="397">
        <f>AL52+AL53</f>
        <v>0</v>
      </c>
      <c r="AM51" s="397">
        <f>AM52+AM53</f>
        <v>0</v>
      </c>
      <c r="AN51" s="397" t="e">
        <f>AM51/AL51*100</f>
        <v>#DIV/0!</v>
      </c>
      <c r="AO51" s="397">
        <f>AO52+AO53</f>
        <v>0</v>
      </c>
      <c r="AP51" s="397">
        <f>AP52+AP53</f>
        <v>0</v>
      </c>
      <c r="AQ51" s="397" t="e">
        <f>AP51/AO51*100</f>
        <v>#DIV/0!</v>
      </c>
      <c r="AR51" s="460"/>
    </row>
    <row r="52" spans="1:44" ht="23.45" customHeight="1" x14ac:dyDescent="0.25">
      <c r="A52" s="458"/>
      <c r="B52" s="459"/>
      <c r="C52" s="453"/>
      <c r="D52" s="418" t="s">
        <v>43</v>
      </c>
      <c r="E52" s="461">
        <f t="shared" si="37"/>
        <v>10551</v>
      </c>
      <c r="F52" s="461">
        <f t="shared" si="38"/>
        <v>0</v>
      </c>
      <c r="G52" s="462">
        <f t="shared" si="39"/>
        <v>0</v>
      </c>
      <c r="H52" s="463"/>
      <c r="I52" s="463"/>
      <c r="J52" s="464"/>
      <c r="K52" s="463"/>
      <c r="L52" s="463"/>
      <c r="M52" s="464"/>
      <c r="N52" s="463"/>
      <c r="O52" s="463"/>
      <c r="P52" s="464"/>
      <c r="Q52" s="463"/>
      <c r="R52" s="463"/>
      <c r="S52" s="464"/>
      <c r="T52" s="463"/>
      <c r="U52" s="463"/>
      <c r="V52" s="464"/>
      <c r="W52" s="463"/>
      <c r="X52" s="463"/>
      <c r="Y52" s="464"/>
      <c r="Z52" s="463"/>
      <c r="AA52" s="463"/>
      <c r="AB52" s="464"/>
      <c r="AC52" s="463"/>
      <c r="AD52" s="463"/>
      <c r="AE52" s="464"/>
      <c r="AF52" s="463">
        <v>10551</v>
      </c>
      <c r="AG52" s="463"/>
      <c r="AH52" s="464"/>
      <c r="AI52" s="463"/>
      <c r="AJ52" s="463"/>
      <c r="AK52" s="464"/>
      <c r="AL52" s="463"/>
      <c r="AM52" s="463"/>
      <c r="AN52" s="464"/>
      <c r="AO52" s="463"/>
      <c r="AP52" s="463"/>
      <c r="AQ52" s="464"/>
      <c r="AR52" s="465"/>
    </row>
    <row r="53" spans="1:44" ht="23.45" customHeight="1" x14ac:dyDescent="0.25">
      <c r="A53" s="458"/>
      <c r="B53" s="459"/>
      <c r="C53" s="453"/>
      <c r="D53" s="418" t="s">
        <v>265</v>
      </c>
      <c r="E53" s="461">
        <f t="shared" si="37"/>
        <v>0</v>
      </c>
      <c r="F53" s="461">
        <f t="shared" si="38"/>
        <v>0</v>
      </c>
      <c r="G53" s="462" t="e">
        <f t="shared" si="39"/>
        <v>#DIV/0!</v>
      </c>
      <c r="H53" s="463"/>
      <c r="I53" s="463"/>
      <c r="J53" s="464"/>
      <c r="K53" s="463"/>
      <c r="L53" s="463"/>
      <c r="M53" s="464"/>
      <c r="N53" s="463"/>
      <c r="O53" s="463"/>
      <c r="P53" s="464"/>
      <c r="Q53" s="463"/>
      <c r="R53" s="463"/>
      <c r="S53" s="464"/>
      <c r="T53" s="463"/>
      <c r="U53" s="463"/>
      <c r="V53" s="464"/>
      <c r="W53" s="463"/>
      <c r="X53" s="463"/>
      <c r="Y53" s="464"/>
      <c r="Z53" s="463"/>
      <c r="AA53" s="463"/>
      <c r="AB53" s="464"/>
      <c r="AC53" s="463"/>
      <c r="AD53" s="463"/>
      <c r="AE53" s="464"/>
      <c r="AF53" s="463"/>
      <c r="AG53" s="463"/>
      <c r="AH53" s="464"/>
      <c r="AI53" s="463"/>
      <c r="AJ53" s="463"/>
      <c r="AK53" s="464"/>
      <c r="AL53" s="463"/>
      <c r="AM53" s="463"/>
      <c r="AN53" s="464"/>
      <c r="AO53" s="463"/>
      <c r="AP53" s="463"/>
      <c r="AQ53" s="464"/>
      <c r="AR53" s="465"/>
    </row>
    <row r="54" spans="1:44" ht="23.45" customHeight="1" x14ac:dyDescent="0.25">
      <c r="A54" s="458" t="s">
        <v>396</v>
      </c>
      <c r="B54" s="459" t="s">
        <v>410</v>
      </c>
      <c r="C54" s="453" t="s">
        <v>345</v>
      </c>
      <c r="D54" s="436" t="s">
        <v>41</v>
      </c>
      <c r="E54" s="403">
        <f t="shared" si="37"/>
        <v>4149.3999999999996</v>
      </c>
      <c r="F54" s="403">
        <f t="shared" si="38"/>
        <v>0</v>
      </c>
      <c r="G54" s="396">
        <f t="shared" si="39"/>
        <v>0</v>
      </c>
      <c r="H54" s="397">
        <f>H55+H56</f>
        <v>0</v>
      </c>
      <c r="I54" s="397">
        <f>I55+I56</f>
        <v>0</v>
      </c>
      <c r="J54" s="397" t="e">
        <f>I54/H54*100</f>
        <v>#DIV/0!</v>
      </c>
      <c r="K54" s="397">
        <f>K55+K56</f>
        <v>0</v>
      </c>
      <c r="L54" s="397">
        <f>L55+L56</f>
        <v>0</v>
      </c>
      <c r="M54" s="397" t="e">
        <f>L54/K54*100</f>
        <v>#DIV/0!</v>
      </c>
      <c r="N54" s="397">
        <f>N55+N56</f>
        <v>0</v>
      </c>
      <c r="O54" s="397">
        <f>O55+O56</f>
        <v>0</v>
      </c>
      <c r="P54" s="397" t="e">
        <f>O54/N54*100</f>
        <v>#DIV/0!</v>
      </c>
      <c r="Q54" s="397">
        <f>Q55+Q56</f>
        <v>0</v>
      </c>
      <c r="R54" s="397">
        <f>R55+R56</f>
        <v>0</v>
      </c>
      <c r="S54" s="397" t="e">
        <f>R54/Q54*100</f>
        <v>#DIV/0!</v>
      </c>
      <c r="T54" s="397">
        <f>T55+T56</f>
        <v>0</v>
      </c>
      <c r="U54" s="397">
        <f>U55+U56</f>
        <v>0</v>
      </c>
      <c r="V54" s="397" t="e">
        <f>U54/T54*100</f>
        <v>#DIV/0!</v>
      </c>
      <c r="W54" s="397">
        <f>W55+W56</f>
        <v>0</v>
      </c>
      <c r="X54" s="397">
        <f>X55+X56</f>
        <v>0</v>
      </c>
      <c r="Y54" s="397" t="e">
        <f>X54/W54*100</f>
        <v>#DIV/0!</v>
      </c>
      <c r="Z54" s="397">
        <f>Z55+Z56</f>
        <v>0</v>
      </c>
      <c r="AA54" s="397">
        <f>AA55+AA56</f>
        <v>0</v>
      </c>
      <c r="AB54" s="397" t="e">
        <f>AA54/Z54*100</f>
        <v>#DIV/0!</v>
      </c>
      <c r="AC54" s="397">
        <f>AC55+AC56</f>
        <v>4149.3999999999996</v>
      </c>
      <c r="AD54" s="397">
        <f>AD55+AD56</f>
        <v>0</v>
      </c>
      <c r="AE54" s="397">
        <f>AD54/AC54*100</f>
        <v>0</v>
      </c>
      <c r="AF54" s="397">
        <f>AF55+AF56</f>
        <v>0</v>
      </c>
      <c r="AG54" s="397">
        <f>AG55+AG56</f>
        <v>0</v>
      </c>
      <c r="AH54" s="397" t="e">
        <f>AG54/AF54*100</f>
        <v>#DIV/0!</v>
      </c>
      <c r="AI54" s="397">
        <f>AI55+AI56</f>
        <v>0</v>
      </c>
      <c r="AJ54" s="397">
        <f>AJ55+AJ56</f>
        <v>0</v>
      </c>
      <c r="AK54" s="397" t="e">
        <f>AJ54/AI54*100</f>
        <v>#DIV/0!</v>
      </c>
      <c r="AL54" s="397">
        <f>AL55+AL56</f>
        <v>0</v>
      </c>
      <c r="AM54" s="397">
        <f>AM55+AM56</f>
        <v>0</v>
      </c>
      <c r="AN54" s="397" t="e">
        <f>AM54/AL54*100</f>
        <v>#DIV/0!</v>
      </c>
      <c r="AO54" s="397">
        <f>AO55+AO56</f>
        <v>0</v>
      </c>
      <c r="AP54" s="397">
        <f>AP55+AP56</f>
        <v>0</v>
      </c>
      <c r="AQ54" s="397" t="e">
        <f>AP54/AO54*100</f>
        <v>#DIV/0!</v>
      </c>
      <c r="AR54" s="460"/>
    </row>
    <row r="55" spans="1:44" ht="23.45" customHeight="1" x14ac:dyDescent="0.25">
      <c r="A55" s="458"/>
      <c r="B55" s="459"/>
      <c r="C55" s="453"/>
      <c r="D55" s="418" t="s">
        <v>43</v>
      </c>
      <c r="E55" s="461">
        <f t="shared" si="37"/>
        <v>4149.3999999999996</v>
      </c>
      <c r="F55" s="461">
        <f t="shared" si="38"/>
        <v>0</v>
      </c>
      <c r="G55" s="462">
        <f t="shared" si="39"/>
        <v>0</v>
      </c>
      <c r="H55" s="463"/>
      <c r="I55" s="463"/>
      <c r="J55" s="464"/>
      <c r="K55" s="463"/>
      <c r="L55" s="463"/>
      <c r="M55" s="464"/>
      <c r="N55" s="463"/>
      <c r="O55" s="463"/>
      <c r="P55" s="464"/>
      <c r="Q55" s="463"/>
      <c r="R55" s="463"/>
      <c r="S55" s="464"/>
      <c r="T55" s="463"/>
      <c r="U55" s="463"/>
      <c r="V55" s="464"/>
      <c r="W55" s="463"/>
      <c r="X55" s="463"/>
      <c r="Y55" s="464"/>
      <c r="Z55" s="463"/>
      <c r="AA55" s="463"/>
      <c r="AB55" s="464"/>
      <c r="AC55" s="463">
        <v>4149.3999999999996</v>
      </c>
      <c r="AD55" s="463"/>
      <c r="AE55" s="464"/>
      <c r="AF55" s="463"/>
      <c r="AG55" s="463"/>
      <c r="AH55" s="464"/>
      <c r="AI55" s="463"/>
      <c r="AJ55" s="463"/>
      <c r="AK55" s="464"/>
      <c r="AL55" s="463"/>
      <c r="AM55" s="463"/>
      <c r="AN55" s="464"/>
      <c r="AO55" s="463"/>
      <c r="AP55" s="463"/>
      <c r="AQ55" s="464"/>
      <c r="AR55" s="465"/>
    </row>
    <row r="56" spans="1:44" ht="23.45" customHeight="1" x14ac:dyDescent="0.25">
      <c r="A56" s="458"/>
      <c r="B56" s="459"/>
      <c r="C56" s="453"/>
      <c r="D56" s="418" t="s">
        <v>265</v>
      </c>
      <c r="E56" s="461">
        <f t="shared" si="37"/>
        <v>0</v>
      </c>
      <c r="F56" s="461">
        <f t="shared" si="38"/>
        <v>0</v>
      </c>
      <c r="G56" s="462" t="e">
        <f t="shared" si="39"/>
        <v>#DIV/0!</v>
      </c>
      <c r="H56" s="463"/>
      <c r="I56" s="463"/>
      <c r="J56" s="464"/>
      <c r="K56" s="463"/>
      <c r="L56" s="463"/>
      <c r="M56" s="464"/>
      <c r="N56" s="463"/>
      <c r="O56" s="463"/>
      <c r="P56" s="464"/>
      <c r="Q56" s="463"/>
      <c r="R56" s="463"/>
      <c r="S56" s="464"/>
      <c r="T56" s="463"/>
      <c r="U56" s="463"/>
      <c r="V56" s="464"/>
      <c r="W56" s="463"/>
      <c r="X56" s="463"/>
      <c r="Y56" s="464"/>
      <c r="Z56" s="463"/>
      <c r="AA56" s="463"/>
      <c r="AB56" s="464"/>
      <c r="AC56" s="463"/>
      <c r="AD56" s="463"/>
      <c r="AE56" s="464"/>
      <c r="AF56" s="463"/>
      <c r="AG56" s="463"/>
      <c r="AH56" s="464"/>
      <c r="AI56" s="463"/>
      <c r="AJ56" s="463"/>
      <c r="AK56" s="464"/>
      <c r="AL56" s="463"/>
      <c r="AM56" s="463"/>
      <c r="AN56" s="464"/>
      <c r="AO56" s="463"/>
      <c r="AP56" s="463"/>
      <c r="AQ56" s="464"/>
      <c r="AR56" s="465"/>
    </row>
    <row r="57" spans="1:44" ht="23.45" customHeight="1" x14ac:dyDescent="0.25">
      <c r="A57" s="458" t="s">
        <v>397</v>
      </c>
      <c r="B57" s="459" t="s">
        <v>411</v>
      </c>
      <c r="C57" s="453" t="s">
        <v>345</v>
      </c>
      <c r="D57" s="436" t="s">
        <v>41</v>
      </c>
      <c r="E57" s="403">
        <f t="shared" si="37"/>
        <v>34763</v>
      </c>
      <c r="F57" s="403">
        <f t="shared" si="38"/>
        <v>0</v>
      </c>
      <c r="G57" s="396">
        <f t="shared" si="39"/>
        <v>0</v>
      </c>
      <c r="H57" s="397">
        <f>H58+H59</f>
        <v>0</v>
      </c>
      <c r="I57" s="397">
        <f>I58+I59</f>
        <v>0</v>
      </c>
      <c r="J57" s="397" t="e">
        <f>I57/H57*100</f>
        <v>#DIV/0!</v>
      </c>
      <c r="K57" s="397">
        <f>K58+K59</f>
        <v>0</v>
      </c>
      <c r="L57" s="397">
        <f>L58+L59</f>
        <v>0</v>
      </c>
      <c r="M57" s="397" t="e">
        <f>L57/K57*100</f>
        <v>#DIV/0!</v>
      </c>
      <c r="N57" s="397">
        <f>N58+N59</f>
        <v>0</v>
      </c>
      <c r="O57" s="397">
        <f>O58+O59</f>
        <v>0</v>
      </c>
      <c r="P57" s="397" t="e">
        <f>O57/N57*100</f>
        <v>#DIV/0!</v>
      </c>
      <c r="Q57" s="397">
        <f>Q58+Q59</f>
        <v>0</v>
      </c>
      <c r="R57" s="397">
        <f>R58+R59</f>
        <v>0</v>
      </c>
      <c r="S57" s="397" t="e">
        <f>R57/Q57*100</f>
        <v>#DIV/0!</v>
      </c>
      <c r="T57" s="397">
        <f>T58+T59</f>
        <v>0</v>
      </c>
      <c r="U57" s="397">
        <f>U58+U59</f>
        <v>0</v>
      </c>
      <c r="V57" s="397" t="e">
        <f>U57/T57*100</f>
        <v>#DIV/0!</v>
      </c>
      <c r="W57" s="397">
        <f>W58+W59</f>
        <v>0</v>
      </c>
      <c r="X57" s="397">
        <f>X58+X59</f>
        <v>0</v>
      </c>
      <c r="Y57" s="397" t="e">
        <f>X57/W57*100</f>
        <v>#DIV/0!</v>
      </c>
      <c r="Z57" s="397">
        <f>Z58+Z59</f>
        <v>0</v>
      </c>
      <c r="AA57" s="397">
        <f>AA58+AA59</f>
        <v>0</v>
      </c>
      <c r="AB57" s="397" t="e">
        <f>AA57/Z57*100</f>
        <v>#DIV/0!</v>
      </c>
      <c r="AC57" s="397">
        <f>AC58+AC59</f>
        <v>3415.4</v>
      </c>
      <c r="AD57" s="397">
        <f>AD58+AD59</f>
        <v>0</v>
      </c>
      <c r="AE57" s="397">
        <f>AD57/AC57*100</f>
        <v>0</v>
      </c>
      <c r="AF57" s="397">
        <f>AF58+AF59</f>
        <v>0</v>
      </c>
      <c r="AG57" s="397">
        <f>AG58+AG59</f>
        <v>0</v>
      </c>
      <c r="AH57" s="397" t="e">
        <f>AG57/AF57*100</f>
        <v>#DIV/0!</v>
      </c>
      <c r="AI57" s="397">
        <f>AI58+AI59</f>
        <v>0</v>
      </c>
      <c r="AJ57" s="397">
        <f>AJ58+AJ59</f>
        <v>0</v>
      </c>
      <c r="AK57" s="397" t="e">
        <f>AJ57/AI57*100</f>
        <v>#DIV/0!</v>
      </c>
      <c r="AL57" s="397">
        <f>AL58+AL59</f>
        <v>31285.599999999999</v>
      </c>
      <c r="AM57" s="397">
        <f>AM58+AM59</f>
        <v>0</v>
      </c>
      <c r="AN57" s="397">
        <f>AM57/AL57*100</f>
        <v>0</v>
      </c>
      <c r="AO57" s="397">
        <f>AO58+AO59</f>
        <v>62</v>
      </c>
      <c r="AP57" s="397">
        <f>AP58+AP59</f>
        <v>0</v>
      </c>
      <c r="AQ57" s="397">
        <f>AP57/AO57*100</f>
        <v>0</v>
      </c>
      <c r="AR57" s="460"/>
    </row>
    <row r="58" spans="1:44" ht="23.45" customHeight="1" x14ac:dyDescent="0.25">
      <c r="A58" s="458"/>
      <c r="B58" s="459"/>
      <c r="C58" s="453"/>
      <c r="D58" s="418" t="s">
        <v>43</v>
      </c>
      <c r="E58" s="461">
        <f t="shared" si="37"/>
        <v>34763</v>
      </c>
      <c r="F58" s="461">
        <f t="shared" si="38"/>
        <v>0</v>
      </c>
      <c r="G58" s="462">
        <f t="shared" si="39"/>
        <v>0</v>
      </c>
      <c r="H58" s="463"/>
      <c r="I58" s="463"/>
      <c r="J58" s="464"/>
      <c r="K58" s="463"/>
      <c r="L58" s="463"/>
      <c r="M58" s="464"/>
      <c r="N58" s="463"/>
      <c r="O58" s="463"/>
      <c r="P58" s="464"/>
      <c r="Q58" s="463"/>
      <c r="R58" s="463"/>
      <c r="S58" s="464"/>
      <c r="T58" s="463"/>
      <c r="U58" s="463"/>
      <c r="V58" s="464"/>
      <c r="W58" s="463"/>
      <c r="X58" s="463"/>
      <c r="Y58" s="464"/>
      <c r="Z58" s="463"/>
      <c r="AA58" s="463"/>
      <c r="AB58" s="464"/>
      <c r="AC58" s="463">
        <v>3415.4</v>
      </c>
      <c r="AD58" s="463"/>
      <c r="AE58" s="464"/>
      <c r="AF58" s="463"/>
      <c r="AG58" s="463"/>
      <c r="AH58" s="464"/>
      <c r="AI58" s="463"/>
      <c r="AJ58" s="463"/>
      <c r="AK58" s="464"/>
      <c r="AL58" s="463">
        <v>31285.599999999999</v>
      </c>
      <c r="AM58" s="463"/>
      <c r="AN58" s="464"/>
      <c r="AO58" s="463">
        <v>62</v>
      </c>
      <c r="AP58" s="463"/>
      <c r="AQ58" s="464"/>
      <c r="AR58" s="465"/>
    </row>
    <row r="59" spans="1:44" ht="23.45" customHeight="1" x14ac:dyDescent="0.25">
      <c r="A59" s="458"/>
      <c r="B59" s="459"/>
      <c r="C59" s="453"/>
      <c r="D59" s="418" t="s">
        <v>265</v>
      </c>
      <c r="E59" s="461">
        <f t="shared" si="37"/>
        <v>0</v>
      </c>
      <c r="F59" s="461">
        <f t="shared" si="38"/>
        <v>0</v>
      </c>
      <c r="G59" s="462" t="e">
        <f t="shared" si="39"/>
        <v>#DIV/0!</v>
      </c>
      <c r="H59" s="463"/>
      <c r="I59" s="463"/>
      <c r="J59" s="464"/>
      <c r="K59" s="463"/>
      <c r="L59" s="463"/>
      <c r="M59" s="464"/>
      <c r="N59" s="463"/>
      <c r="O59" s="463"/>
      <c r="P59" s="464"/>
      <c r="Q59" s="463"/>
      <c r="R59" s="463"/>
      <c r="S59" s="464"/>
      <c r="T59" s="463"/>
      <c r="U59" s="463"/>
      <c r="V59" s="464"/>
      <c r="W59" s="463"/>
      <c r="X59" s="463"/>
      <c r="Y59" s="464"/>
      <c r="Z59" s="463"/>
      <c r="AA59" s="463"/>
      <c r="AB59" s="464"/>
      <c r="AC59" s="463"/>
      <c r="AD59" s="463"/>
      <c r="AE59" s="464"/>
      <c r="AF59" s="463"/>
      <c r="AG59" s="463"/>
      <c r="AH59" s="464"/>
      <c r="AI59" s="463"/>
      <c r="AJ59" s="463"/>
      <c r="AK59" s="464"/>
      <c r="AL59" s="463"/>
      <c r="AM59" s="463"/>
      <c r="AN59" s="464"/>
      <c r="AO59" s="463"/>
      <c r="AP59" s="463"/>
      <c r="AQ59" s="464"/>
      <c r="AR59" s="465"/>
    </row>
    <row r="60" spans="1:44" ht="23.45" customHeight="1" x14ac:dyDescent="0.25">
      <c r="A60" s="458" t="s">
        <v>398</v>
      </c>
      <c r="B60" s="459" t="s">
        <v>412</v>
      </c>
      <c r="C60" s="453" t="s">
        <v>345</v>
      </c>
      <c r="D60" s="436" t="s">
        <v>41</v>
      </c>
      <c r="E60" s="403">
        <f t="shared" si="37"/>
        <v>3998.8</v>
      </c>
      <c r="F60" s="403">
        <f t="shared" si="38"/>
        <v>0</v>
      </c>
      <c r="G60" s="396">
        <f t="shared" si="39"/>
        <v>0</v>
      </c>
      <c r="H60" s="397">
        <f>H61+H62</f>
        <v>0</v>
      </c>
      <c r="I60" s="397">
        <f>I61+I62</f>
        <v>0</v>
      </c>
      <c r="J60" s="397" t="e">
        <f>I60/H60*100</f>
        <v>#DIV/0!</v>
      </c>
      <c r="K60" s="397">
        <f>K61+K62</f>
        <v>0</v>
      </c>
      <c r="L60" s="397">
        <f>L61+L62</f>
        <v>0</v>
      </c>
      <c r="M60" s="397" t="e">
        <f>L60/K60*100</f>
        <v>#DIV/0!</v>
      </c>
      <c r="N60" s="397">
        <f>N61+N62</f>
        <v>0</v>
      </c>
      <c r="O60" s="397">
        <f>O61+O62</f>
        <v>0</v>
      </c>
      <c r="P60" s="397" t="e">
        <f>O60/N60*100</f>
        <v>#DIV/0!</v>
      </c>
      <c r="Q60" s="397">
        <f>Q61+Q62</f>
        <v>0</v>
      </c>
      <c r="R60" s="397">
        <f>R61+R62</f>
        <v>0</v>
      </c>
      <c r="S60" s="397" t="e">
        <f>R60/Q60*100</f>
        <v>#DIV/0!</v>
      </c>
      <c r="T60" s="397">
        <f>T61+T62</f>
        <v>0</v>
      </c>
      <c r="U60" s="397">
        <f>U61+U62</f>
        <v>0</v>
      </c>
      <c r="V60" s="397" t="e">
        <f>U60/T60*100</f>
        <v>#DIV/0!</v>
      </c>
      <c r="W60" s="397">
        <f>W61+W62</f>
        <v>0</v>
      </c>
      <c r="X60" s="397">
        <f>X61+X62</f>
        <v>0</v>
      </c>
      <c r="Y60" s="397" t="e">
        <f>X60/W60*100</f>
        <v>#DIV/0!</v>
      </c>
      <c r="Z60" s="397">
        <f>Z61+Z62</f>
        <v>0</v>
      </c>
      <c r="AA60" s="397">
        <f>AA61+AA62</f>
        <v>0</v>
      </c>
      <c r="AB60" s="397" t="e">
        <f>AA60/Z60*100</f>
        <v>#DIV/0!</v>
      </c>
      <c r="AC60" s="397">
        <f>AC61+AC62</f>
        <v>0</v>
      </c>
      <c r="AD60" s="397">
        <f>AD61+AD62</f>
        <v>0</v>
      </c>
      <c r="AE60" s="397" t="e">
        <f>AD60/AC60*100</f>
        <v>#DIV/0!</v>
      </c>
      <c r="AF60" s="397">
        <f>AF61+AF62</f>
        <v>3998.8</v>
      </c>
      <c r="AG60" s="397">
        <f>AG61+AG62</f>
        <v>0</v>
      </c>
      <c r="AH60" s="397">
        <f>AG60/AF60*100</f>
        <v>0</v>
      </c>
      <c r="AI60" s="397">
        <f>AI61+AI62</f>
        <v>0</v>
      </c>
      <c r="AJ60" s="397">
        <f>AJ61+AJ62</f>
        <v>0</v>
      </c>
      <c r="AK60" s="397" t="e">
        <f>AJ60/AI60*100</f>
        <v>#DIV/0!</v>
      </c>
      <c r="AL60" s="397">
        <f>AL61+AL62</f>
        <v>0</v>
      </c>
      <c r="AM60" s="397">
        <f>AM61+AM62</f>
        <v>0</v>
      </c>
      <c r="AN60" s="397" t="e">
        <f>AM60/AL60*100</f>
        <v>#DIV/0!</v>
      </c>
      <c r="AO60" s="397">
        <f>AO61+AO62</f>
        <v>0</v>
      </c>
      <c r="AP60" s="397">
        <f>AP61+AP62</f>
        <v>0</v>
      </c>
      <c r="AQ60" s="397" t="e">
        <f>AP60/AO60*100</f>
        <v>#DIV/0!</v>
      </c>
      <c r="AR60" s="460"/>
    </row>
    <row r="61" spans="1:44" ht="23.45" customHeight="1" x14ac:dyDescent="0.25">
      <c r="A61" s="458"/>
      <c r="B61" s="459"/>
      <c r="C61" s="453"/>
      <c r="D61" s="418" t="s">
        <v>43</v>
      </c>
      <c r="E61" s="461">
        <f t="shared" si="37"/>
        <v>3998.8</v>
      </c>
      <c r="F61" s="461">
        <f t="shared" si="38"/>
        <v>0</v>
      </c>
      <c r="G61" s="462">
        <f t="shared" si="39"/>
        <v>0</v>
      </c>
      <c r="H61" s="463"/>
      <c r="I61" s="463"/>
      <c r="J61" s="464"/>
      <c r="K61" s="463"/>
      <c r="L61" s="463"/>
      <c r="M61" s="464"/>
      <c r="N61" s="463"/>
      <c r="O61" s="463"/>
      <c r="P61" s="464"/>
      <c r="Q61" s="463"/>
      <c r="R61" s="463"/>
      <c r="S61" s="464"/>
      <c r="T61" s="463"/>
      <c r="U61" s="463"/>
      <c r="V61" s="464"/>
      <c r="W61" s="463"/>
      <c r="X61" s="463"/>
      <c r="Y61" s="464"/>
      <c r="Z61" s="463"/>
      <c r="AA61" s="463"/>
      <c r="AB61" s="464"/>
      <c r="AC61" s="463"/>
      <c r="AD61" s="463"/>
      <c r="AE61" s="464"/>
      <c r="AF61" s="468">
        <v>3998.8</v>
      </c>
      <c r="AG61" s="463"/>
      <c r="AH61" s="464"/>
      <c r="AI61" s="463"/>
      <c r="AJ61" s="463"/>
      <c r="AK61" s="464"/>
      <c r="AL61" s="463"/>
      <c r="AM61" s="463"/>
      <c r="AN61" s="464"/>
      <c r="AO61" s="463"/>
      <c r="AP61" s="463"/>
      <c r="AQ61" s="464"/>
      <c r="AR61" s="465"/>
    </row>
    <row r="62" spans="1:44" ht="23.45" customHeight="1" x14ac:dyDescent="0.25">
      <c r="A62" s="458"/>
      <c r="B62" s="459"/>
      <c r="C62" s="453"/>
      <c r="D62" s="418" t="s">
        <v>265</v>
      </c>
      <c r="E62" s="461">
        <f t="shared" si="37"/>
        <v>0</v>
      </c>
      <c r="F62" s="461">
        <f t="shared" si="38"/>
        <v>0</v>
      </c>
      <c r="G62" s="462" t="e">
        <f t="shared" si="39"/>
        <v>#DIV/0!</v>
      </c>
      <c r="H62" s="463"/>
      <c r="I62" s="463"/>
      <c r="J62" s="464"/>
      <c r="K62" s="463"/>
      <c r="L62" s="463"/>
      <c r="M62" s="464"/>
      <c r="N62" s="463"/>
      <c r="O62" s="463"/>
      <c r="P62" s="464"/>
      <c r="Q62" s="463"/>
      <c r="R62" s="463"/>
      <c r="S62" s="464"/>
      <c r="T62" s="463"/>
      <c r="U62" s="463"/>
      <c r="V62" s="464"/>
      <c r="W62" s="463"/>
      <c r="X62" s="463"/>
      <c r="Y62" s="464"/>
      <c r="Z62" s="463"/>
      <c r="AA62" s="463"/>
      <c r="AB62" s="464"/>
      <c r="AC62" s="463"/>
      <c r="AD62" s="463"/>
      <c r="AE62" s="464"/>
      <c r="AF62" s="463"/>
      <c r="AG62" s="463"/>
      <c r="AH62" s="464"/>
      <c r="AI62" s="463"/>
      <c r="AJ62" s="463"/>
      <c r="AK62" s="464"/>
      <c r="AL62" s="463"/>
      <c r="AM62" s="463"/>
      <c r="AN62" s="464"/>
      <c r="AO62" s="463"/>
      <c r="AP62" s="463"/>
      <c r="AQ62" s="464"/>
      <c r="AR62" s="465"/>
    </row>
    <row r="63" spans="1:44" ht="23.45" customHeight="1" x14ac:dyDescent="0.25">
      <c r="A63" s="458" t="s">
        <v>399</v>
      </c>
      <c r="B63" s="459" t="s">
        <v>413</v>
      </c>
      <c r="C63" s="453" t="s">
        <v>345</v>
      </c>
      <c r="D63" s="436" t="s">
        <v>41</v>
      </c>
      <c r="E63" s="403">
        <f t="shared" si="37"/>
        <v>273.89999999999998</v>
      </c>
      <c r="F63" s="403">
        <f t="shared" si="38"/>
        <v>0</v>
      </c>
      <c r="G63" s="396">
        <f t="shared" si="39"/>
        <v>0</v>
      </c>
      <c r="H63" s="397">
        <f>H64+H65</f>
        <v>0</v>
      </c>
      <c r="I63" s="397">
        <f>I64+I65</f>
        <v>0</v>
      </c>
      <c r="J63" s="397" t="e">
        <f>I63/H63*100</f>
        <v>#DIV/0!</v>
      </c>
      <c r="K63" s="397">
        <f>K64+K65</f>
        <v>0</v>
      </c>
      <c r="L63" s="397">
        <f>L64+L65</f>
        <v>0</v>
      </c>
      <c r="M63" s="397" t="e">
        <f>L63/K63*100</f>
        <v>#DIV/0!</v>
      </c>
      <c r="N63" s="397">
        <f>N64+N65</f>
        <v>0</v>
      </c>
      <c r="O63" s="397">
        <f>O64+O65</f>
        <v>0</v>
      </c>
      <c r="P63" s="397" t="e">
        <f>O63/N63*100</f>
        <v>#DIV/0!</v>
      </c>
      <c r="Q63" s="397">
        <f>Q64+Q65</f>
        <v>0</v>
      </c>
      <c r="R63" s="397">
        <f>R64+R65</f>
        <v>0</v>
      </c>
      <c r="S63" s="397" t="e">
        <f>R63/Q63*100</f>
        <v>#DIV/0!</v>
      </c>
      <c r="T63" s="397">
        <f>T64+T65</f>
        <v>0</v>
      </c>
      <c r="U63" s="397">
        <f>U64+U65</f>
        <v>0</v>
      </c>
      <c r="V63" s="397" t="e">
        <f>U63/T63*100</f>
        <v>#DIV/0!</v>
      </c>
      <c r="W63" s="397">
        <f>W64+W65</f>
        <v>0</v>
      </c>
      <c r="X63" s="397">
        <f>X64+X65</f>
        <v>0</v>
      </c>
      <c r="Y63" s="397" t="e">
        <f>X63/W63*100</f>
        <v>#DIV/0!</v>
      </c>
      <c r="Z63" s="397">
        <f>Z64+Z65</f>
        <v>0</v>
      </c>
      <c r="AA63" s="397">
        <f>AA64+AA65</f>
        <v>0</v>
      </c>
      <c r="AB63" s="397" t="e">
        <f>AA63/Z63*100</f>
        <v>#DIV/0!</v>
      </c>
      <c r="AC63" s="397">
        <f>AC64+AC65</f>
        <v>273.89999999999998</v>
      </c>
      <c r="AD63" s="397">
        <f>AD64+AD65</f>
        <v>0</v>
      </c>
      <c r="AE63" s="397">
        <f>AD63/AC63*100</f>
        <v>0</v>
      </c>
      <c r="AF63" s="397">
        <f>AF64+AF65</f>
        <v>0</v>
      </c>
      <c r="AG63" s="397">
        <f>AG64+AG65</f>
        <v>0</v>
      </c>
      <c r="AH63" s="397" t="e">
        <f>AG63/AF63*100</f>
        <v>#DIV/0!</v>
      </c>
      <c r="AI63" s="397">
        <f>AI64+AI65</f>
        <v>0</v>
      </c>
      <c r="AJ63" s="397">
        <f>AJ64+AJ65</f>
        <v>0</v>
      </c>
      <c r="AK63" s="397" t="e">
        <f>AJ63/AI63*100</f>
        <v>#DIV/0!</v>
      </c>
      <c r="AL63" s="397">
        <f>AL64+AL65</f>
        <v>0</v>
      </c>
      <c r="AM63" s="397">
        <f>AM64+AM65</f>
        <v>0</v>
      </c>
      <c r="AN63" s="397" t="e">
        <f>AM63/AL63*100</f>
        <v>#DIV/0!</v>
      </c>
      <c r="AO63" s="397">
        <f>AO64+AO65</f>
        <v>0</v>
      </c>
      <c r="AP63" s="397">
        <f>AP64+AP65</f>
        <v>0</v>
      </c>
      <c r="AQ63" s="397" t="e">
        <f>AP63/AO63*100</f>
        <v>#DIV/0!</v>
      </c>
      <c r="AR63" s="460"/>
    </row>
    <row r="64" spans="1:44" ht="23.45" customHeight="1" x14ac:dyDescent="0.25">
      <c r="A64" s="458"/>
      <c r="B64" s="459"/>
      <c r="C64" s="453"/>
      <c r="D64" s="418" t="s">
        <v>43</v>
      </c>
      <c r="E64" s="461">
        <f t="shared" si="37"/>
        <v>273.89999999999998</v>
      </c>
      <c r="F64" s="461">
        <f t="shared" si="38"/>
        <v>0</v>
      </c>
      <c r="G64" s="462">
        <f t="shared" si="39"/>
        <v>0</v>
      </c>
      <c r="H64" s="463"/>
      <c r="I64" s="463"/>
      <c r="J64" s="464"/>
      <c r="K64" s="463"/>
      <c r="L64" s="463"/>
      <c r="M64" s="464"/>
      <c r="N64" s="463"/>
      <c r="O64" s="463"/>
      <c r="P64" s="464"/>
      <c r="Q64" s="463"/>
      <c r="R64" s="463"/>
      <c r="S64" s="464"/>
      <c r="T64" s="463"/>
      <c r="U64" s="463"/>
      <c r="V64" s="464"/>
      <c r="W64" s="463"/>
      <c r="X64" s="463"/>
      <c r="Y64" s="464"/>
      <c r="Z64" s="463"/>
      <c r="AA64" s="463"/>
      <c r="AB64" s="464"/>
      <c r="AC64" s="463">
        <v>273.89999999999998</v>
      </c>
      <c r="AD64" s="463"/>
      <c r="AE64" s="464"/>
      <c r="AF64" s="463"/>
      <c r="AG64" s="463"/>
      <c r="AH64" s="464"/>
      <c r="AI64" s="463"/>
      <c r="AJ64" s="463"/>
      <c r="AK64" s="464"/>
      <c r="AL64" s="463"/>
      <c r="AM64" s="463"/>
      <c r="AN64" s="464"/>
      <c r="AO64" s="463"/>
      <c r="AP64" s="463"/>
      <c r="AQ64" s="464"/>
      <c r="AR64" s="465"/>
    </row>
    <row r="65" spans="1:44" ht="36.75" customHeight="1" x14ac:dyDescent="0.25">
      <c r="A65" s="458"/>
      <c r="B65" s="459"/>
      <c r="C65" s="453"/>
      <c r="D65" s="418" t="s">
        <v>265</v>
      </c>
      <c r="E65" s="461">
        <f t="shared" si="37"/>
        <v>0</v>
      </c>
      <c r="F65" s="461">
        <f t="shared" si="38"/>
        <v>0</v>
      </c>
      <c r="G65" s="462" t="e">
        <f t="shared" si="39"/>
        <v>#DIV/0!</v>
      </c>
      <c r="H65" s="463"/>
      <c r="I65" s="463"/>
      <c r="J65" s="464"/>
      <c r="K65" s="463"/>
      <c r="L65" s="463"/>
      <c r="M65" s="464"/>
      <c r="N65" s="463"/>
      <c r="O65" s="463"/>
      <c r="P65" s="464"/>
      <c r="Q65" s="463"/>
      <c r="R65" s="463"/>
      <c r="S65" s="464"/>
      <c r="T65" s="463"/>
      <c r="U65" s="463"/>
      <c r="V65" s="464"/>
      <c r="W65" s="463"/>
      <c r="X65" s="463"/>
      <c r="Y65" s="464"/>
      <c r="Z65" s="463"/>
      <c r="AA65" s="463"/>
      <c r="AB65" s="464"/>
      <c r="AC65" s="463"/>
      <c r="AD65" s="463"/>
      <c r="AE65" s="464"/>
      <c r="AF65" s="463"/>
      <c r="AG65" s="463"/>
      <c r="AH65" s="464"/>
      <c r="AI65" s="463"/>
      <c r="AJ65" s="463"/>
      <c r="AK65" s="464"/>
      <c r="AL65" s="463"/>
      <c r="AM65" s="463"/>
      <c r="AN65" s="464"/>
      <c r="AO65" s="463"/>
      <c r="AP65" s="463"/>
      <c r="AQ65" s="464"/>
      <c r="AR65" s="465"/>
    </row>
    <row r="66" spans="1:44" ht="23.45" customHeight="1" x14ac:dyDescent="0.25">
      <c r="A66" s="458" t="s">
        <v>400</v>
      </c>
      <c r="B66" s="459" t="s">
        <v>414</v>
      </c>
      <c r="C66" s="453" t="s">
        <v>345</v>
      </c>
      <c r="D66" s="436" t="s">
        <v>41</v>
      </c>
      <c r="E66" s="403">
        <f t="shared" si="37"/>
        <v>2693.2</v>
      </c>
      <c r="F66" s="403">
        <f t="shared" si="38"/>
        <v>0</v>
      </c>
      <c r="G66" s="396">
        <f t="shared" si="39"/>
        <v>0</v>
      </c>
      <c r="H66" s="397">
        <f>H67+H68</f>
        <v>0</v>
      </c>
      <c r="I66" s="397">
        <f>I67+I68</f>
        <v>0</v>
      </c>
      <c r="J66" s="397" t="e">
        <f>I66/H66*100</f>
        <v>#DIV/0!</v>
      </c>
      <c r="K66" s="397">
        <f>K67+K68</f>
        <v>0</v>
      </c>
      <c r="L66" s="397">
        <f>L67+L68</f>
        <v>0</v>
      </c>
      <c r="M66" s="397" t="e">
        <f>L66/K66*100</f>
        <v>#DIV/0!</v>
      </c>
      <c r="N66" s="397">
        <f>N67+N68</f>
        <v>0</v>
      </c>
      <c r="O66" s="397">
        <f>O67+O68</f>
        <v>0</v>
      </c>
      <c r="P66" s="397" t="e">
        <f>O66/N66*100</f>
        <v>#DIV/0!</v>
      </c>
      <c r="Q66" s="397">
        <f>Q67+Q68</f>
        <v>0</v>
      </c>
      <c r="R66" s="397">
        <f>R67+R68</f>
        <v>0</v>
      </c>
      <c r="S66" s="397" t="e">
        <f>R66/Q66*100</f>
        <v>#DIV/0!</v>
      </c>
      <c r="T66" s="397">
        <f>T67+T68</f>
        <v>0</v>
      </c>
      <c r="U66" s="397">
        <f>U67+U68</f>
        <v>0</v>
      </c>
      <c r="V66" s="397" t="e">
        <f>U66/T66*100</f>
        <v>#DIV/0!</v>
      </c>
      <c r="W66" s="397">
        <f>W67+W68</f>
        <v>0</v>
      </c>
      <c r="X66" s="397">
        <f>X67+X68</f>
        <v>0</v>
      </c>
      <c r="Y66" s="397" t="e">
        <f>X66/W66*100</f>
        <v>#DIV/0!</v>
      </c>
      <c r="Z66" s="397">
        <f>Z67+Z68</f>
        <v>0</v>
      </c>
      <c r="AA66" s="397">
        <f>AA67+AA68</f>
        <v>0</v>
      </c>
      <c r="AB66" s="397" t="e">
        <f>AA66/Z66*100</f>
        <v>#DIV/0!</v>
      </c>
      <c r="AC66" s="397">
        <f>AC67+AC68</f>
        <v>0</v>
      </c>
      <c r="AD66" s="397">
        <f>AD67+AD68</f>
        <v>0</v>
      </c>
      <c r="AE66" s="397" t="e">
        <f>AD66/AC66*100</f>
        <v>#DIV/0!</v>
      </c>
      <c r="AF66" s="397">
        <f>AF67+AF68</f>
        <v>2693.2</v>
      </c>
      <c r="AG66" s="397">
        <f>AG67+AG68</f>
        <v>0</v>
      </c>
      <c r="AH66" s="397">
        <f>AG66/AF66*100</f>
        <v>0</v>
      </c>
      <c r="AI66" s="397">
        <f>AI67+AI68</f>
        <v>0</v>
      </c>
      <c r="AJ66" s="397">
        <f>AJ67+AJ68</f>
        <v>0</v>
      </c>
      <c r="AK66" s="397" t="e">
        <f>AJ66/AI66*100</f>
        <v>#DIV/0!</v>
      </c>
      <c r="AL66" s="397">
        <f>AL67+AL68</f>
        <v>0</v>
      </c>
      <c r="AM66" s="397">
        <f>AM67+AM68</f>
        <v>0</v>
      </c>
      <c r="AN66" s="397" t="e">
        <f>AM66/AL66*100</f>
        <v>#DIV/0!</v>
      </c>
      <c r="AO66" s="397">
        <f>AO67+AO68</f>
        <v>0</v>
      </c>
      <c r="AP66" s="397">
        <f>AP67+AP68</f>
        <v>0</v>
      </c>
      <c r="AQ66" s="397" t="e">
        <f>AP66/AO66*100</f>
        <v>#DIV/0!</v>
      </c>
      <c r="AR66" s="460"/>
    </row>
    <row r="67" spans="1:44" ht="23.45" customHeight="1" x14ac:dyDescent="0.25">
      <c r="A67" s="458"/>
      <c r="B67" s="459"/>
      <c r="C67" s="453"/>
      <c r="D67" s="418" t="s">
        <v>43</v>
      </c>
      <c r="E67" s="461">
        <f t="shared" si="37"/>
        <v>2693.2</v>
      </c>
      <c r="F67" s="461">
        <f t="shared" si="38"/>
        <v>0</v>
      </c>
      <c r="G67" s="462">
        <f t="shared" si="39"/>
        <v>0</v>
      </c>
      <c r="H67" s="463"/>
      <c r="I67" s="463"/>
      <c r="J67" s="464"/>
      <c r="K67" s="463"/>
      <c r="L67" s="463"/>
      <c r="M67" s="464"/>
      <c r="N67" s="463"/>
      <c r="O67" s="463"/>
      <c r="P67" s="464"/>
      <c r="Q67" s="463"/>
      <c r="R67" s="463"/>
      <c r="S67" s="464"/>
      <c r="T67" s="463"/>
      <c r="U67" s="463"/>
      <c r="V67" s="464"/>
      <c r="W67" s="463"/>
      <c r="X67" s="463"/>
      <c r="Y67" s="464"/>
      <c r="Z67" s="463"/>
      <c r="AA67" s="463"/>
      <c r="AB67" s="464"/>
      <c r="AC67" s="463"/>
      <c r="AD67" s="463"/>
      <c r="AE67" s="464"/>
      <c r="AF67" s="463">
        <v>2693.2</v>
      </c>
      <c r="AG67" s="463"/>
      <c r="AH67" s="464"/>
      <c r="AI67" s="463"/>
      <c r="AJ67" s="463"/>
      <c r="AK67" s="464"/>
      <c r="AL67" s="463"/>
      <c r="AM67" s="463"/>
      <c r="AN67" s="464"/>
      <c r="AO67" s="463"/>
      <c r="AP67" s="463"/>
      <c r="AQ67" s="464"/>
      <c r="AR67" s="465"/>
    </row>
    <row r="68" spans="1:44" ht="23.45" customHeight="1" x14ac:dyDescent="0.25">
      <c r="A68" s="458"/>
      <c r="B68" s="459"/>
      <c r="C68" s="453"/>
      <c r="D68" s="418" t="s">
        <v>265</v>
      </c>
      <c r="E68" s="461">
        <f t="shared" si="37"/>
        <v>0</v>
      </c>
      <c r="F68" s="461">
        <f t="shared" si="38"/>
        <v>0</v>
      </c>
      <c r="G68" s="462" t="e">
        <f t="shared" si="39"/>
        <v>#DIV/0!</v>
      </c>
      <c r="H68" s="463"/>
      <c r="I68" s="463"/>
      <c r="J68" s="464"/>
      <c r="K68" s="463"/>
      <c r="L68" s="463"/>
      <c r="M68" s="464"/>
      <c r="N68" s="463"/>
      <c r="O68" s="463"/>
      <c r="P68" s="464"/>
      <c r="Q68" s="463"/>
      <c r="R68" s="463"/>
      <c r="S68" s="464"/>
      <c r="T68" s="463"/>
      <c r="U68" s="463"/>
      <c r="V68" s="464"/>
      <c r="W68" s="463"/>
      <c r="X68" s="463"/>
      <c r="Y68" s="464"/>
      <c r="Z68" s="463"/>
      <c r="AA68" s="463"/>
      <c r="AB68" s="464"/>
      <c r="AC68" s="463"/>
      <c r="AD68" s="463"/>
      <c r="AE68" s="464"/>
      <c r="AF68" s="463"/>
      <c r="AG68" s="463"/>
      <c r="AH68" s="464"/>
      <c r="AI68" s="463"/>
      <c r="AJ68" s="463"/>
      <c r="AK68" s="464"/>
      <c r="AL68" s="463"/>
      <c r="AM68" s="463"/>
      <c r="AN68" s="464"/>
      <c r="AO68" s="463"/>
      <c r="AP68" s="463"/>
      <c r="AQ68" s="464"/>
      <c r="AR68" s="465"/>
    </row>
    <row r="69" spans="1:44" ht="23.45" customHeight="1" x14ac:dyDescent="0.25">
      <c r="A69" s="458" t="s">
        <v>401</v>
      </c>
      <c r="B69" s="459" t="s">
        <v>415</v>
      </c>
      <c r="C69" s="453" t="s">
        <v>345</v>
      </c>
      <c r="D69" s="436" t="s">
        <v>41</v>
      </c>
      <c r="E69" s="403">
        <f t="shared" si="37"/>
        <v>5822.9</v>
      </c>
      <c r="F69" s="403">
        <f t="shared" si="38"/>
        <v>0</v>
      </c>
      <c r="G69" s="396">
        <f t="shared" si="39"/>
        <v>0</v>
      </c>
      <c r="H69" s="397">
        <f>H70+H71</f>
        <v>0</v>
      </c>
      <c r="I69" s="397">
        <f>I70+I71</f>
        <v>0</v>
      </c>
      <c r="J69" s="397" t="e">
        <f>I69/H69*100</f>
        <v>#DIV/0!</v>
      </c>
      <c r="K69" s="397">
        <f>K70+K71</f>
        <v>0</v>
      </c>
      <c r="L69" s="397">
        <f>L70+L71</f>
        <v>0</v>
      </c>
      <c r="M69" s="397" t="e">
        <f>L69/K69*100</f>
        <v>#DIV/0!</v>
      </c>
      <c r="N69" s="397">
        <f>N70+N71</f>
        <v>0</v>
      </c>
      <c r="O69" s="397">
        <f>O70+O71</f>
        <v>0</v>
      </c>
      <c r="P69" s="397" t="e">
        <f>O69/N69*100</f>
        <v>#DIV/0!</v>
      </c>
      <c r="Q69" s="397">
        <f>Q70+Q71</f>
        <v>0</v>
      </c>
      <c r="R69" s="397">
        <f>R70+R71</f>
        <v>0</v>
      </c>
      <c r="S69" s="397" t="e">
        <f>R69/Q69*100</f>
        <v>#DIV/0!</v>
      </c>
      <c r="T69" s="397">
        <f>T70+T71</f>
        <v>0</v>
      </c>
      <c r="U69" s="397">
        <f>U70+U71</f>
        <v>0</v>
      </c>
      <c r="V69" s="397" t="e">
        <f>U69/T69*100</f>
        <v>#DIV/0!</v>
      </c>
      <c r="W69" s="397">
        <f>W70+W71</f>
        <v>0</v>
      </c>
      <c r="X69" s="397">
        <f>X70+X71</f>
        <v>0</v>
      </c>
      <c r="Y69" s="397" t="e">
        <f>X69/W69*100</f>
        <v>#DIV/0!</v>
      </c>
      <c r="Z69" s="397">
        <f>Z70+Z71</f>
        <v>0</v>
      </c>
      <c r="AA69" s="397">
        <f>AA70+AA71</f>
        <v>0</v>
      </c>
      <c r="AB69" s="397" t="e">
        <f>AA69/Z69*100</f>
        <v>#DIV/0!</v>
      </c>
      <c r="AC69" s="397">
        <f>AC70+AC71</f>
        <v>0</v>
      </c>
      <c r="AD69" s="397">
        <f>AD70+AD71</f>
        <v>0</v>
      </c>
      <c r="AE69" s="397" t="e">
        <f>AD69/AC69*100</f>
        <v>#DIV/0!</v>
      </c>
      <c r="AF69" s="397">
        <f>AF70+AF71</f>
        <v>2524.1999999999998</v>
      </c>
      <c r="AG69" s="397">
        <f>AG70+AG71</f>
        <v>0</v>
      </c>
      <c r="AH69" s="397">
        <f>AG69/AF69*100</f>
        <v>0</v>
      </c>
      <c r="AI69" s="397">
        <f>AI70+AI71</f>
        <v>0</v>
      </c>
      <c r="AJ69" s="397">
        <f>AJ70+AJ71</f>
        <v>0</v>
      </c>
      <c r="AK69" s="397" t="e">
        <f>AJ69/AI69*100</f>
        <v>#DIV/0!</v>
      </c>
      <c r="AL69" s="397">
        <f>AL70+AL71</f>
        <v>0</v>
      </c>
      <c r="AM69" s="397">
        <f>AM70+AM71</f>
        <v>0</v>
      </c>
      <c r="AN69" s="397" t="e">
        <f>AM69/AL69*100</f>
        <v>#DIV/0!</v>
      </c>
      <c r="AO69" s="397">
        <f>AO70+AO71</f>
        <v>3298.7</v>
      </c>
      <c r="AP69" s="397">
        <f>AP70+AP71</f>
        <v>0</v>
      </c>
      <c r="AQ69" s="397">
        <f>AP69/AO69*100</f>
        <v>0</v>
      </c>
      <c r="AR69" s="460"/>
    </row>
    <row r="70" spans="1:44" ht="23.45" customHeight="1" x14ac:dyDescent="0.25">
      <c r="A70" s="458"/>
      <c r="B70" s="459"/>
      <c r="C70" s="453"/>
      <c r="D70" s="418" t="s">
        <v>43</v>
      </c>
      <c r="E70" s="461">
        <f t="shared" si="37"/>
        <v>5822.9</v>
      </c>
      <c r="F70" s="461">
        <f t="shared" si="38"/>
        <v>0</v>
      </c>
      <c r="G70" s="462">
        <f t="shared" si="39"/>
        <v>0</v>
      </c>
      <c r="H70" s="463"/>
      <c r="I70" s="463"/>
      <c r="J70" s="464"/>
      <c r="K70" s="463"/>
      <c r="L70" s="463"/>
      <c r="M70" s="464"/>
      <c r="N70" s="463"/>
      <c r="O70" s="463"/>
      <c r="P70" s="464"/>
      <c r="Q70" s="463"/>
      <c r="R70" s="463"/>
      <c r="S70" s="464"/>
      <c r="T70" s="463"/>
      <c r="U70" s="463"/>
      <c r="V70" s="464"/>
      <c r="W70" s="463"/>
      <c r="X70" s="463"/>
      <c r="Y70" s="464"/>
      <c r="Z70" s="463"/>
      <c r="AA70" s="463"/>
      <c r="AB70" s="464"/>
      <c r="AC70" s="463"/>
      <c r="AD70" s="463"/>
      <c r="AE70" s="464"/>
      <c r="AF70" s="463">
        <v>2524.1999999999998</v>
      </c>
      <c r="AG70" s="463"/>
      <c r="AH70" s="464"/>
      <c r="AI70" s="463"/>
      <c r="AJ70" s="463"/>
      <c r="AK70" s="464"/>
      <c r="AL70" s="463"/>
      <c r="AM70" s="463"/>
      <c r="AN70" s="464"/>
      <c r="AO70" s="463">
        <v>3298.7</v>
      </c>
      <c r="AP70" s="463"/>
      <c r="AQ70" s="464"/>
      <c r="AR70" s="465"/>
    </row>
    <row r="71" spans="1:44" ht="23.45" customHeight="1" x14ac:dyDescent="0.25">
      <c r="A71" s="458"/>
      <c r="B71" s="459"/>
      <c r="C71" s="453"/>
      <c r="D71" s="418" t="s">
        <v>265</v>
      </c>
      <c r="E71" s="461">
        <f t="shared" si="37"/>
        <v>0</v>
      </c>
      <c r="F71" s="461">
        <f t="shared" si="38"/>
        <v>0</v>
      </c>
      <c r="G71" s="462" t="e">
        <f t="shared" si="39"/>
        <v>#DIV/0!</v>
      </c>
      <c r="H71" s="463"/>
      <c r="I71" s="463"/>
      <c r="J71" s="464"/>
      <c r="K71" s="463"/>
      <c r="L71" s="463"/>
      <c r="M71" s="464"/>
      <c r="N71" s="463"/>
      <c r="O71" s="463"/>
      <c r="P71" s="464"/>
      <c r="Q71" s="463"/>
      <c r="R71" s="463"/>
      <c r="S71" s="464"/>
      <c r="T71" s="463"/>
      <c r="U71" s="463"/>
      <c r="V71" s="464"/>
      <c r="W71" s="463"/>
      <c r="X71" s="463"/>
      <c r="Y71" s="464"/>
      <c r="Z71" s="463"/>
      <c r="AA71" s="463"/>
      <c r="AB71" s="464"/>
      <c r="AC71" s="463"/>
      <c r="AD71" s="463"/>
      <c r="AE71" s="464"/>
      <c r="AF71" s="463"/>
      <c r="AG71" s="463"/>
      <c r="AH71" s="464"/>
      <c r="AI71" s="463"/>
      <c r="AJ71" s="463"/>
      <c r="AK71" s="464"/>
      <c r="AL71" s="463"/>
      <c r="AM71" s="463"/>
      <c r="AN71" s="464"/>
      <c r="AO71" s="463"/>
      <c r="AP71" s="463"/>
      <c r="AQ71" s="464"/>
      <c r="AR71" s="465"/>
    </row>
    <row r="72" spans="1:44" ht="23.45" customHeight="1" x14ac:dyDescent="0.25">
      <c r="A72" s="458" t="s">
        <v>402</v>
      </c>
      <c r="B72" s="459" t="s">
        <v>416</v>
      </c>
      <c r="C72" s="453" t="s">
        <v>345</v>
      </c>
      <c r="D72" s="436" t="s">
        <v>41</v>
      </c>
      <c r="E72" s="403">
        <f t="shared" si="37"/>
        <v>5944.8</v>
      </c>
      <c r="F72" s="403">
        <f t="shared" si="38"/>
        <v>0</v>
      </c>
      <c r="G72" s="396">
        <f t="shared" si="39"/>
        <v>0</v>
      </c>
      <c r="H72" s="397">
        <f>H73+H74</f>
        <v>0</v>
      </c>
      <c r="I72" s="397">
        <f>I73+I74</f>
        <v>0</v>
      </c>
      <c r="J72" s="397" t="e">
        <f>I72/H72*100</f>
        <v>#DIV/0!</v>
      </c>
      <c r="K72" s="397">
        <f>K73+K74</f>
        <v>0</v>
      </c>
      <c r="L72" s="397">
        <f>L73+L74</f>
        <v>0</v>
      </c>
      <c r="M72" s="397" t="e">
        <f>L72/K72*100</f>
        <v>#DIV/0!</v>
      </c>
      <c r="N72" s="397">
        <f>N73+N74</f>
        <v>0</v>
      </c>
      <c r="O72" s="397">
        <f>O73+O74</f>
        <v>0</v>
      </c>
      <c r="P72" s="397" t="e">
        <f>O72/N72*100</f>
        <v>#DIV/0!</v>
      </c>
      <c r="Q72" s="397">
        <f>Q73+Q74</f>
        <v>0</v>
      </c>
      <c r="R72" s="397">
        <f>R73+R74</f>
        <v>0</v>
      </c>
      <c r="S72" s="397" t="e">
        <f>R72/Q72*100</f>
        <v>#DIV/0!</v>
      </c>
      <c r="T72" s="397">
        <f>T73+T74</f>
        <v>0</v>
      </c>
      <c r="U72" s="397">
        <f>U73+U74</f>
        <v>0</v>
      </c>
      <c r="V72" s="397" t="e">
        <f>U72/T72*100</f>
        <v>#DIV/0!</v>
      </c>
      <c r="W72" s="397">
        <f>W73+W74</f>
        <v>0</v>
      </c>
      <c r="X72" s="397">
        <f>X73+X74</f>
        <v>0</v>
      </c>
      <c r="Y72" s="397" t="e">
        <f>X72/W72*100</f>
        <v>#DIV/0!</v>
      </c>
      <c r="Z72" s="397">
        <f>Z73+Z74</f>
        <v>0</v>
      </c>
      <c r="AA72" s="397">
        <f>AA73+AA74</f>
        <v>0</v>
      </c>
      <c r="AB72" s="397" t="e">
        <f>AA72/Z72*100</f>
        <v>#DIV/0!</v>
      </c>
      <c r="AC72" s="397">
        <f>AC73+AC74</f>
        <v>0</v>
      </c>
      <c r="AD72" s="397">
        <f>AD73+AD74</f>
        <v>0</v>
      </c>
      <c r="AE72" s="397" t="e">
        <f>AD72/AC72*100</f>
        <v>#DIV/0!</v>
      </c>
      <c r="AF72" s="397">
        <f>AF73+AF74</f>
        <v>5944.8</v>
      </c>
      <c r="AG72" s="397">
        <f>AG73+AG74</f>
        <v>0</v>
      </c>
      <c r="AH72" s="397">
        <f>AG72/AF72*100</f>
        <v>0</v>
      </c>
      <c r="AI72" s="397">
        <f>AI73+AI74</f>
        <v>0</v>
      </c>
      <c r="AJ72" s="397">
        <f>AJ73+AJ74</f>
        <v>0</v>
      </c>
      <c r="AK72" s="397" t="e">
        <f>AJ72/AI72*100</f>
        <v>#DIV/0!</v>
      </c>
      <c r="AL72" s="397">
        <f>AL73+AL74</f>
        <v>0</v>
      </c>
      <c r="AM72" s="397">
        <f>AM73+AM74</f>
        <v>0</v>
      </c>
      <c r="AN72" s="397" t="e">
        <f>AM72/AL72*100</f>
        <v>#DIV/0!</v>
      </c>
      <c r="AO72" s="397">
        <f>AO73+AO74</f>
        <v>0</v>
      </c>
      <c r="AP72" s="397">
        <f>AP73+AP74</f>
        <v>0</v>
      </c>
      <c r="AQ72" s="397" t="e">
        <f>AP72/AO72*100</f>
        <v>#DIV/0!</v>
      </c>
      <c r="AR72" s="460"/>
    </row>
    <row r="73" spans="1:44" ht="23.45" customHeight="1" x14ac:dyDescent="0.25">
      <c r="A73" s="458"/>
      <c r="B73" s="459"/>
      <c r="C73" s="453"/>
      <c r="D73" s="418" t="s">
        <v>43</v>
      </c>
      <c r="E73" s="461">
        <f t="shared" si="37"/>
        <v>5944.8</v>
      </c>
      <c r="F73" s="461">
        <f t="shared" si="38"/>
        <v>0</v>
      </c>
      <c r="G73" s="462">
        <f t="shared" si="39"/>
        <v>0</v>
      </c>
      <c r="H73" s="463"/>
      <c r="I73" s="463"/>
      <c r="J73" s="464"/>
      <c r="K73" s="463"/>
      <c r="L73" s="463"/>
      <c r="M73" s="464"/>
      <c r="N73" s="463"/>
      <c r="O73" s="463"/>
      <c r="P73" s="464"/>
      <c r="Q73" s="463"/>
      <c r="R73" s="463"/>
      <c r="S73" s="464"/>
      <c r="T73" s="463"/>
      <c r="U73" s="463"/>
      <c r="V73" s="464"/>
      <c r="W73" s="463"/>
      <c r="X73" s="463"/>
      <c r="Y73" s="464"/>
      <c r="Z73" s="463"/>
      <c r="AA73" s="463"/>
      <c r="AB73" s="464"/>
      <c r="AC73" s="463"/>
      <c r="AD73" s="463"/>
      <c r="AE73" s="464"/>
      <c r="AF73" s="469">
        <v>5944.8</v>
      </c>
      <c r="AG73" s="463"/>
      <c r="AH73" s="464"/>
      <c r="AI73" s="463"/>
      <c r="AJ73" s="463"/>
      <c r="AK73" s="464"/>
      <c r="AL73" s="463"/>
      <c r="AM73" s="463"/>
      <c r="AN73" s="464"/>
      <c r="AO73" s="463"/>
      <c r="AP73" s="463"/>
      <c r="AQ73" s="464"/>
      <c r="AR73" s="465"/>
    </row>
    <row r="74" spans="1:44" ht="23.45" customHeight="1" x14ac:dyDescent="0.25">
      <c r="A74" s="458"/>
      <c r="B74" s="459"/>
      <c r="C74" s="453"/>
      <c r="D74" s="418" t="s">
        <v>265</v>
      </c>
      <c r="E74" s="461">
        <f t="shared" si="37"/>
        <v>0</v>
      </c>
      <c r="F74" s="461">
        <f t="shared" si="38"/>
        <v>0</v>
      </c>
      <c r="G74" s="462" t="e">
        <f t="shared" si="39"/>
        <v>#DIV/0!</v>
      </c>
      <c r="H74" s="463"/>
      <c r="I74" s="463"/>
      <c r="J74" s="464"/>
      <c r="K74" s="463"/>
      <c r="L74" s="463"/>
      <c r="M74" s="464"/>
      <c r="N74" s="463"/>
      <c r="O74" s="463"/>
      <c r="P74" s="464"/>
      <c r="Q74" s="463"/>
      <c r="R74" s="463"/>
      <c r="S74" s="464"/>
      <c r="T74" s="463"/>
      <c r="U74" s="463"/>
      <c r="V74" s="464"/>
      <c r="W74" s="463"/>
      <c r="X74" s="463"/>
      <c r="Y74" s="464"/>
      <c r="Z74" s="463"/>
      <c r="AA74" s="463"/>
      <c r="AB74" s="464"/>
      <c r="AC74" s="463"/>
      <c r="AD74" s="463"/>
      <c r="AE74" s="464"/>
      <c r="AF74" s="463"/>
      <c r="AG74" s="463"/>
      <c r="AH74" s="464"/>
      <c r="AI74" s="463"/>
      <c r="AJ74" s="463"/>
      <c r="AK74" s="464"/>
      <c r="AL74" s="463"/>
      <c r="AM74" s="463"/>
      <c r="AN74" s="464"/>
      <c r="AO74" s="463"/>
      <c r="AP74" s="463"/>
      <c r="AQ74" s="464"/>
      <c r="AR74" s="465"/>
    </row>
    <row r="75" spans="1:44" s="346" customFormat="1" ht="28.5" customHeight="1" x14ac:dyDescent="0.25">
      <c r="A75" s="451" t="s">
        <v>3</v>
      </c>
      <c r="B75" s="452" t="s">
        <v>417</v>
      </c>
      <c r="C75" s="452" t="s">
        <v>345</v>
      </c>
      <c r="D75" s="436" t="s">
        <v>41</v>
      </c>
      <c r="E75" s="403">
        <f>H75+K75+N75+Q75+T75+W75+Z75+AC75+AF75+AI75+AL75+AO75</f>
        <v>0</v>
      </c>
      <c r="F75" s="403">
        <f t="shared" si="21"/>
        <v>0</v>
      </c>
      <c r="G75" s="396" t="e">
        <f t="shared" si="34"/>
        <v>#DIV/0!</v>
      </c>
      <c r="H75" s="397">
        <f t="shared" ref="H75:L75" si="40">H76+H77</f>
        <v>0</v>
      </c>
      <c r="I75" s="397">
        <f t="shared" si="40"/>
        <v>0</v>
      </c>
      <c r="J75" s="397" t="e">
        <f>I75/H75*100</f>
        <v>#DIV/0!</v>
      </c>
      <c r="K75" s="397">
        <f t="shared" si="40"/>
        <v>0</v>
      </c>
      <c r="L75" s="397">
        <f t="shared" si="40"/>
        <v>0</v>
      </c>
      <c r="M75" s="397" t="e">
        <f>L75/K75*100</f>
        <v>#DIV/0!</v>
      </c>
      <c r="N75" s="397"/>
      <c r="O75" s="397"/>
      <c r="P75" s="397" t="e">
        <f>O75/N75*100</f>
        <v>#DIV/0!</v>
      </c>
      <c r="Q75" s="397"/>
      <c r="R75" s="397"/>
      <c r="S75" s="397" t="e">
        <f>R75/Q75*100</f>
        <v>#DIV/0!</v>
      </c>
      <c r="T75" s="397"/>
      <c r="U75" s="397"/>
      <c r="V75" s="397" t="e">
        <f>U75/T75*100</f>
        <v>#DIV/0!</v>
      </c>
      <c r="W75" s="397"/>
      <c r="X75" s="397"/>
      <c r="Y75" s="397" t="e">
        <f>X75/W75*100</f>
        <v>#DIV/0!</v>
      </c>
      <c r="Z75" s="397"/>
      <c r="AA75" s="397"/>
      <c r="AB75" s="397" t="e">
        <f>AA75/Z75*100</f>
        <v>#DIV/0!</v>
      </c>
      <c r="AC75" s="397"/>
      <c r="AD75" s="397"/>
      <c r="AE75" s="397" t="e">
        <f>AD75/AC75*100</f>
        <v>#DIV/0!</v>
      </c>
      <c r="AF75" s="397"/>
      <c r="AG75" s="397"/>
      <c r="AH75" s="397" t="e">
        <f>AG75/AF75*100</f>
        <v>#DIV/0!</v>
      </c>
      <c r="AI75" s="397">
        <f>AI76+AI77</f>
        <v>0</v>
      </c>
      <c r="AJ75" s="397"/>
      <c r="AK75" s="397" t="e">
        <f>AJ75/AI75*100</f>
        <v>#DIV/0!</v>
      </c>
      <c r="AL75" s="397"/>
      <c r="AM75" s="397"/>
      <c r="AN75" s="397" t="e">
        <f>AM75/AL75*100</f>
        <v>#DIV/0!</v>
      </c>
      <c r="AO75" s="397"/>
      <c r="AP75" s="397"/>
      <c r="AQ75" s="397" t="e">
        <f>AP75/AO75*100</f>
        <v>#DIV/0!</v>
      </c>
      <c r="AR75" s="454"/>
    </row>
    <row r="76" spans="1:44" s="346" customFormat="1" ht="25.5" customHeight="1" x14ac:dyDescent="0.25">
      <c r="A76" s="451"/>
      <c r="B76" s="452"/>
      <c r="C76" s="452"/>
      <c r="D76" s="455" t="s">
        <v>43</v>
      </c>
      <c r="E76" s="403">
        <f>E79</f>
        <v>2606.6</v>
      </c>
      <c r="F76" s="403">
        <f>F79</f>
        <v>0</v>
      </c>
      <c r="G76" s="396">
        <f t="shared" si="34"/>
        <v>0</v>
      </c>
      <c r="H76" s="403">
        <f>H79</f>
        <v>0</v>
      </c>
      <c r="I76" s="403">
        <f>I79</f>
        <v>0</v>
      </c>
      <c r="J76" s="397" t="e">
        <f t="shared" ref="J76:J77" si="41">I76/H76*100</f>
        <v>#DIV/0!</v>
      </c>
      <c r="K76" s="403">
        <f>K79</f>
        <v>0</v>
      </c>
      <c r="L76" s="403">
        <f>L79</f>
        <v>0</v>
      </c>
      <c r="M76" s="397" t="e">
        <f t="shared" ref="M76:M77" si="42">L76/K76*100</f>
        <v>#DIV/0!</v>
      </c>
      <c r="N76" s="403">
        <f>N79</f>
        <v>0</v>
      </c>
      <c r="O76" s="403">
        <f>O79</f>
        <v>0</v>
      </c>
      <c r="P76" s="397" t="e">
        <f t="shared" ref="P76:P77" si="43">O76/N76*100</f>
        <v>#DIV/0!</v>
      </c>
      <c r="Q76" s="403">
        <f>Q79</f>
        <v>0</v>
      </c>
      <c r="R76" s="403">
        <f>R79</f>
        <v>0</v>
      </c>
      <c r="S76" s="397" t="e">
        <f t="shared" ref="S76:S77" si="44">R76/Q76*100</f>
        <v>#DIV/0!</v>
      </c>
      <c r="T76" s="403">
        <f>T79</f>
        <v>0</v>
      </c>
      <c r="U76" s="403">
        <f>U79</f>
        <v>0</v>
      </c>
      <c r="V76" s="397" t="e">
        <f t="shared" ref="V76:V77" si="45">U76/T76*100</f>
        <v>#DIV/0!</v>
      </c>
      <c r="W76" s="403">
        <f>W79</f>
        <v>0</v>
      </c>
      <c r="X76" s="403">
        <f>X79</f>
        <v>0</v>
      </c>
      <c r="Y76" s="397" t="e">
        <f t="shared" ref="Y76:Y77" si="46">X76/W76*100</f>
        <v>#DIV/0!</v>
      </c>
      <c r="Z76" s="403">
        <f>Z79</f>
        <v>0</v>
      </c>
      <c r="AA76" s="403">
        <f>AA79</f>
        <v>0</v>
      </c>
      <c r="AB76" s="397" t="e">
        <f t="shared" ref="AB76:AB77" si="47">AA76/Z76*100</f>
        <v>#DIV/0!</v>
      </c>
      <c r="AC76" s="403">
        <f>AC79</f>
        <v>0</v>
      </c>
      <c r="AD76" s="403">
        <f>AD79</f>
        <v>0</v>
      </c>
      <c r="AE76" s="397" t="e">
        <f t="shared" ref="AE76:AE77" si="48">AD76/AC76*100</f>
        <v>#DIV/0!</v>
      </c>
      <c r="AF76" s="403">
        <f>AF79</f>
        <v>2606.6</v>
      </c>
      <c r="AG76" s="403">
        <f>AG79</f>
        <v>0</v>
      </c>
      <c r="AH76" s="397">
        <f t="shared" ref="AH76:AH77" si="49">AG76/AF76*100</f>
        <v>0</v>
      </c>
      <c r="AI76" s="403">
        <f>AI79</f>
        <v>0</v>
      </c>
      <c r="AJ76" s="403">
        <f>AJ79</f>
        <v>0</v>
      </c>
      <c r="AK76" s="397" t="e">
        <f t="shared" ref="AK76:AK77" si="50">AJ76/AI76*100</f>
        <v>#DIV/0!</v>
      </c>
      <c r="AL76" s="403">
        <f>AL79</f>
        <v>0</v>
      </c>
      <c r="AM76" s="403">
        <f>AM79</f>
        <v>0</v>
      </c>
      <c r="AN76" s="397" t="e">
        <f t="shared" ref="AN76:AN77" si="51">AM76/AL76*100</f>
        <v>#DIV/0!</v>
      </c>
      <c r="AO76" s="403">
        <f>AO79</f>
        <v>0</v>
      </c>
      <c r="AP76" s="403">
        <f>AP79</f>
        <v>0</v>
      </c>
      <c r="AQ76" s="397" t="e">
        <f t="shared" ref="AQ76:AQ77" si="52">AP76/AO76*100</f>
        <v>#DIV/0!</v>
      </c>
      <c r="AR76" s="456"/>
    </row>
    <row r="77" spans="1:44" s="457" customFormat="1" ht="33.75" customHeight="1" x14ac:dyDescent="0.25">
      <c r="A77" s="451"/>
      <c r="B77" s="452"/>
      <c r="C77" s="452"/>
      <c r="D77" s="455" t="s">
        <v>265</v>
      </c>
      <c r="E77" s="403">
        <f>E80</f>
        <v>0</v>
      </c>
      <c r="F77" s="403">
        <f>F80</f>
        <v>0</v>
      </c>
      <c r="G77" s="396" t="e">
        <f t="shared" si="34"/>
        <v>#DIV/0!</v>
      </c>
      <c r="H77" s="403">
        <f>H80</f>
        <v>0</v>
      </c>
      <c r="I77" s="403">
        <f>I80</f>
        <v>0</v>
      </c>
      <c r="J77" s="397" t="e">
        <f t="shared" si="41"/>
        <v>#DIV/0!</v>
      </c>
      <c r="K77" s="403">
        <f>K80</f>
        <v>0</v>
      </c>
      <c r="L77" s="403">
        <f>L80</f>
        <v>0</v>
      </c>
      <c r="M77" s="397" t="e">
        <f t="shared" si="42"/>
        <v>#DIV/0!</v>
      </c>
      <c r="N77" s="403">
        <f>N80</f>
        <v>0</v>
      </c>
      <c r="O77" s="403">
        <f>O80</f>
        <v>0</v>
      </c>
      <c r="P77" s="397" t="e">
        <f t="shared" si="43"/>
        <v>#DIV/0!</v>
      </c>
      <c r="Q77" s="403">
        <f>Q80</f>
        <v>0</v>
      </c>
      <c r="R77" s="403">
        <f>R80</f>
        <v>0</v>
      </c>
      <c r="S77" s="397" t="e">
        <f t="shared" si="44"/>
        <v>#DIV/0!</v>
      </c>
      <c r="T77" s="403">
        <f>T80</f>
        <v>0</v>
      </c>
      <c r="U77" s="403">
        <f>U80</f>
        <v>0</v>
      </c>
      <c r="V77" s="397" t="e">
        <f t="shared" si="45"/>
        <v>#DIV/0!</v>
      </c>
      <c r="W77" s="403">
        <f>W80</f>
        <v>0</v>
      </c>
      <c r="X77" s="403">
        <f>X80</f>
        <v>0</v>
      </c>
      <c r="Y77" s="397" t="e">
        <f t="shared" si="46"/>
        <v>#DIV/0!</v>
      </c>
      <c r="Z77" s="403">
        <f>Z80</f>
        <v>0</v>
      </c>
      <c r="AA77" s="403">
        <f>AA80</f>
        <v>0</v>
      </c>
      <c r="AB77" s="397" t="e">
        <f t="shared" si="47"/>
        <v>#DIV/0!</v>
      </c>
      <c r="AC77" s="403">
        <f>AC80</f>
        <v>0</v>
      </c>
      <c r="AD77" s="403">
        <f>AD80</f>
        <v>0</v>
      </c>
      <c r="AE77" s="397" t="e">
        <f t="shared" si="48"/>
        <v>#DIV/0!</v>
      </c>
      <c r="AF77" s="403">
        <f>AF80</f>
        <v>0</v>
      </c>
      <c r="AG77" s="403">
        <f>AG80</f>
        <v>0</v>
      </c>
      <c r="AH77" s="397" t="e">
        <f t="shared" si="49"/>
        <v>#DIV/0!</v>
      </c>
      <c r="AI77" s="403">
        <f>AI80</f>
        <v>0</v>
      </c>
      <c r="AJ77" s="403">
        <f>AJ80</f>
        <v>0</v>
      </c>
      <c r="AK77" s="397" t="e">
        <f t="shared" si="50"/>
        <v>#DIV/0!</v>
      </c>
      <c r="AL77" s="403">
        <f>AL80</f>
        <v>0</v>
      </c>
      <c r="AM77" s="403">
        <f>AM80</f>
        <v>0</v>
      </c>
      <c r="AN77" s="397" t="e">
        <f t="shared" si="51"/>
        <v>#DIV/0!</v>
      </c>
      <c r="AO77" s="403">
        <f>AO80</f>
        <v>0</v>
      </c>
      <c r="AP77" s="403">
        <f>AP80</f>
        <v>0</v>
      </c>
      <c r="AQ77" s="397" t="e">
        <f t="shared" si="52"/>
        <v>#DIV/0!</v>
      </c>
      <c r="AR77" s="456"/>
    </row>
    <row r="78" spans="1:44" ht="30" customHeight="1" x14ac:dyDescent="0.25">
      <c r="A78" s="458" t="s">
        <v>418</v>
      </c>
      <c r="B78" s="459" t="s">
        <v>419</v>
      </c>
      <c r="C78" s="453" t="s">
        <v>345</v>
      </c>
      <c r="D78" s="436" t="s">
        <v>41</v>
      </c>
      <c r="E78" s="403">
        <f t="shared" si="21"/>
        <v>2606.6</v>
      </c>
      <c r="F78" s="403">
        <f t="shared" si="21"/>
        <v>0</v>
      </c>
      <c r="G78" s="396">
        <f t="shared" si="34"/>
        <v>0</v>
      </c>
      <c r="H78" s="397">
        <f>H79+H80</f>
        <v>0</v>
      </c>
      <c r="I78" s="397">
        <f>I79+I80</f>
        <v>0</v>
      </c>
      <c r="J78" s="397" t="e">
        <f>I78/H78*100</f>
        <v>#DIV/0!</v>
      </c>
      <c r="K78" s="397">
        <f>K79+K80</f>
        <v>0</v>
      </c>
      <c r="L78" s="397">
        <f>L79+L80</f>
        <v>0</v>
      </c>
      <c r="M78" s="397" t="e">
        <f>L78/K78*100</f>
        <v>#DIV/0!</v>
      </c>
      <c r="N78" s="397">
        <f>N79+N80</f>
        <v>0</v>
      </c>
      <c r="O78" s="397">
        <f>O79+O80</f>
        <v>0</v>
      </c>
      <c r="P78" s="397" t="e">
        <f>O78/N78*100</f>
        <v>#DIV/0!</v>
      </c>
      <c r="Q78" s="397">
        <f>Q79+Q80</f>
        <v>0</v>
      </c>
      <c r="R78" s="397">
        <f>R79+R80</f>
        <v>0</v>
      </c>
      <c r="S78" s="397" t="e">
        <f>R78/Q78*100</f>
        <v>#DIV/0!</v>
      </c>
      <c r="T78" s="397">
        <f>T79+T80</f>
        <v>0</v>
      </c>
      <c r="U78" s="397">
        <f>U79+U80</f>
        <v>0</v>
      </c>
      <c r="V78" s="397" t="e">
        <f>U78/T78*100</f>
        <v>#DIV/0!</v>
      </c>
      <c r="W78" s="397">
        <f>W79+W80</f>
        <v>0</v>
      </c>
      <c r="X78" s="397">
        <f>X79+X80</f>
        <v>0</v>
      </c>
      <c r="Y78" s="397" t="e">
        <f>X78/W78*100</f>
        <v>#DIV/0!</v>
      </c>
      <c r="Z78" s="397">
        <f>Z79+Z80</f>
        <v>0</v>
      </c>
      <c r="AA78" s="397">
        <f>AA79+AA80</f>
        <v>0</v>
      </c>
      <c r="AB78" s="397" t="e">
        <f>AA78/Z78*100</f>
        <v>#DIV/0!</v>
      </c>
      <c r="AC78" s="397">
        <f>AC79+AC80</f>
        <v>0</v>
      </c>
      <c r="AD78" s="397">
        <f>AD79+AD80</f>
        <v>0</v>
      </c>
      <c r="AE78" s="397" t="e">
        <f>AD78/AC78*100</f>
        <v>#DIV/0!</v>
      </c>
      <c r="AF78" s="397">
        <f>AF79+AF80</f>
        <v>2606.6</v>
      </c>
      <c r="AG78" s="397">
        <f>AG79+AG80</f>
        <v>0</v>
      </c>
      <c r="AH78" s="397">
        <f>AG78/AF78*100</f>
        <v>0</v>
      </c>
      <c r="AI78" s="397">
        <f>AI79+AI80</f>
        <v>0</v>
      </c>
      <c r="AJ78" s="397">
        <f>AJ79+AJ80</f>
        <v>0</v>
      </c>
      <c r="AK78" s="397" t="e">
        <f>AJ78/AI78*100</f>
        <v>#DIV/0!</v>
      </c>
      <c r="AL78" s="397">
        <f>AL79+AL80</f>
        <v>0</v>
      </c>
      <c r="AM78" s="397">
        <f>AM79+AM80</f>
        <v>0</v>
      </c>
      <c r="AN78" s="397" t="e">
        <f>AM78/AL78*100</f>
        <v>#DIV/0!</v>
      </c>
      <c r="AO78" s="397">
        <f>AO79+AO80</f>
        <v>0</v>
      </c>
      <c r="AP78" s="397">
        <f>AP79+AP80</f>
        <v>0</v>
      </c>
      <c r="AQ78" s="397" t="e">
        <f>AP78/AO78*100</f>
        <v>#DIV/0!</v>
      </c>
      <c r="AR78" s="460"/>
    </row>
    <row r="79" spans="1:44" ht="21" customHeight="1" x14ac:dyDescent="0.25">
      <c r="A79" s="458"/>
      <c r="B79" s="459"/>
      <c r="C79" s="453"/>
      <c r="D79" s="418" t="s">
        <v>43</v>
      </c>
      <c r="E79" s="461">
        <f t="shared" si="21"/>
        <v>2606.6</v>
      </c>
      <c r="F79" s="461">
        <f t="shared" si="21"/>
        <v>0</v>
      </c>
      <c r="G79" s="462">
        <f t="shared" si="34"/>
        <v>0</v>
      </c>
      <c r="H79" s="463"/>
      <c r="I79" s="463"/>
      <c r="J79" s="464"/>
      <c r="K79" s="463"/>
      <c r="L79" s="463"/>
      <c r="M79" s="464"/>
      <c r="N79" s="463"/>
      <c r="O79" s="463"/>
      <c r="P79" s="464"/>
      <c r="Q79" s="463"/>
      <c r="R79" s="463"/>
      <c r="S79" s="464"/>
      <c r="T79" s="463"/>
      <c r="U79" s="463"/>
      <c r="V79" s="464"/>
      <c r="W79" s="463"/>
      <c r="X79" s="463"/>
      <c r="Y79" s="464"/>
      <c r="Z79" s="463"/>
      <c r="AA79" s="463"/>
      <c r="AB79" s="464"/>
      <c r="AC79" s="463"/>
      <c r="AD79" s="463"/>
      <c r="AE79" s="464"/>
      <c r="AF79" s="463">
        <v>2606.6</v>
      </c>
      <c r="AG79" s="463"/>
      <c r="AH79" s="464"/>
      <c r="AI79" s="463"/>
      <c r="AJ79" s="463"/>
      <c r="AK79" s="464"/>
      <c r="AL79" s="463"/>
      <c r="AM79" s="463"/>
      <c r="AN79" s="464"/>
      <c r="AO79" s="463"/>
      <c r="AP79" s="463"/>
      <c r="AQ79" s="464"/>
      <c r="AR79" s="465"/>
    </row>
    <row r="80" spans="1:44" ht="48.75" customHeight="1" x14ac:dyDescent="0.25">
      <c r="A80" s="458"/>
      <c r="B80" s="459"/>
      <c r="C80" s="453"/>
      <c r="D80" s="418" t="s">
        <v>265</v>
      </c>
      <c r="E80" s="461">
        <f t="shared" si="21"/>
        <v>0</v>
      </c>
      <c r="F80" s="461">
        <f t="shared" si="21"/>
        <v>0</v>
      </c>
      <c r="G80" s="462" t="e">
        <f t="shared" si="34"/>
        <v>#DIV/0!</v>
      </c>
      <c r="H80" s="463"/>
      <c r="I80" s="463"/>
      <c r="J80" s="464"/>
      <c r="K80" s="463"/>
      <c r="L80" s="463"/>
      <c r="M80" s="464"/>
      <c r="N80" s="463"/>
      <c r="O80" s="463"/>
      <c r="P80" s="464"/>
      <c r="Q80" s="463"/>
      <c r="R80" s="463"/>
      <c r="S80" s="464"/>
      <c r="T80" s="463"/>
      <c r="U80" s="463"/>
      <c r="V80" s="464"/>
      <c r="W80" s="463"/>
      <c r="X80" s="463"/>
      <c r="Y80" s="464"/>
      <c r="Z80" s="463"/>
      <c r="AA80" s="463"/>
      <c r="AB80" s="464"/>
      <c r="AC80" s="463"/>
      <c r="AD80" s="463"/>
      <c r="AE80" s="464"/>
      <c r="AF80" s="463"/>
      <c r="AG80" s="463"/>
      <c r="AH80" s="464"/>
      <c r="AI80" s="463"/>
      <c r="AJ80" s="463"/>
      <c r="AK80" s="464"/>
      <c r="AL80" s="463"/>
      <c r="AM80" s="463"/>
      <c r="AN80" s="464"/>
      <c r="AO80" s="463"/>
      <c r="AP80" s="463"/>
      <c r="AQ80" s="464"/>
      <c r="AR80" s="465"/>
    </row>
    <row r="81" spans="1:44" s="346" customFormat="1" ht="23.45" customHeight="1" x14ac:dyDescent="0.25">
      <c r="A81" s="470" t="s">
        <v>430</v>
      </c>
      <c r="B81" s="471"/>
      <c r="C81" s="472"/>
      <c r="D81" s="473" t="s">
        <v>330</v>
      </c>
      <c r="E81" s="403">
        <f>H81+K81+N81+Q81+T81+W81+Z81+AC81+AF81+AI81+AL81+AO81</f>
        <v>110416.8</v>
      </c>
      <c r="F81" s="403">
        <f t="shared" si="21"/>
        <v>0</v>
      </c>
      <c r="G81" s="396">
        <f t="shared" ref="G81:G83" si="53">F81/E81</f>
        <v>0</v>
      </c>
      <c r="H81" s="397">
        <f>H21+H75</f>
        <v>0</v>
      </c>
      <c r="I81" s="397">
        <f>I21+I75</f>
        <v>0</v>
      </c>
      <c r="J81" s="397" t="e">
        <f>I81/H81*100</f>
        <v>#DIV/0!</v>
      </c>
      <c r="K81" s="397">
        <f>K21+K75</f>
        <v>0</v>
      </c>
      <c r="L81" s="397">
        <f>L21+L75</f>
        <v>0</v>
      </c>
      <c r="M81" s="397" t="e">
        <f>L81/K81*100</f>
        <v>#DIV/0!</v>
      </c>
      <c r="N81" s="397">
        <f>N21+N75</f>
        <v>0</v>
      </c>
      <c r="O81" s="397">
        <f>O21+O75</f>
        <v>0</v>
      </c>
      <c r="P81" s="397" t="e">
        <f>O81/N81*100</f>
        <v>#DIV/0!</v>
      </c>
      <c r="Q81" s="397">
        <f>Q21+Q75</f>
        <v>0</v>
      </c>
      <c r="R81" s="397">
        <f>R21+R75</f>
        <v>0</v>
      </c>
      <c r="S81" s="397" t="e">
        <f>R81/Q81*100</f>
        <v>#DIV/0!</v>
      </c>
      <c r="T81" s="397">
        <f>T21+T75</f>
        <v>0</v>
      </c>
      <c r="U81" s="397">
        <f>U21+U75</f>
        <v>0</v>
      </c>
      <c r="V81" s="397" t="e">
        <f>U81/T81*100</f>
        <v>#DIV/0!</v>
      </c>
      <c r="W81" s="397">
        <f>W21+W75</f>
        <v>0</v>
      </c>
      <c r="X81" s="397">
        <f>X21+X75</f>
        <v>0</v>
      </c>
      <c r="Y81" s="397" t="e">
        <f>X81/W81*100</f>
        <v>#DIV/0!</v>
      </c>
      <c r="Z81" s="397">
        <f>Z21+Z75</f>
        <v>0</v>
      </c>
      <c r="AA81" s="397">
        <f>AA21+AA75</f>
        <v>0</v>
      </c>
      <c r="AB81" s="397" t="e">
        <f>AA81/Z81*100</f>
        <v>#DIV/0!</v>
      </c>
      <c r="AC81" s="397">
        <f>AC21+AC75</f>
        <v>7838.6999999999989</v>
      </c>
      <c r="AD81" s="397">
        <f>AD21+AD75</f>
        <v>0</v>
      </c>
      <c r="AE81" s="397">
        <f>AD81/AC81*100</f>
        <v>0</v>
      </c>
      <c r="AF81" s="397">
        <f>AF21+AF75</f>
        <v>64686.200000000004</v>
      </c>
      <c r="AG81" s="397">
        <f>AG21+AG75</f>
        <v>0</v>
      </c>
      <c r="AH81" s="397">
        <f>AG81/AF81*100</f>
        <v>0</v>
      </c>
      <c r="AI81" s="397">
        <f>AI21+AI75</f>
        <v>0</v>
      </c>
      <c r="AJ81" s="397">
        <f>AJ21+AJ75</f>
        <v>0</v>
      </c>
      <c r="AK81" s="397" t="e">
        <f>AJ81/AI81*100</f>
        <v>#DIV/0!</v>
      </c>
      <c r="AL81" s="397">
        <f>AL21+AL75</f>
        <v>31285.599999999999</v>
      </c>
      <c r="AM81" s="397">
        <f>AM21+AM75</f>
        <v>0</v>
      </c>
      <c r="AN81" s="397">
        <f>AM81/AL81*100</f>
        <v>0</v>
      </c>
      <c r="AO81" s="397">
        <f>AO21+AO75</f>
        <v>6606.2999999999993</v>
      </c>
      <c r="AP81" s="397">
        <f>AP21+AP75</f>
        <v>0</v>
      </c>
      <c r="AQ81" s="397">
        <f>AP81/AO81*100</f>
        <v>0</v>
      </c>
      <c r="AR81" s="454"/>
    </row>
    <row r="82" spans="1:44" s="346" customFormat="1" ht="23.45" customHeight="1" x14ac:dyDescent="0.25">
      <c r="A82" s="474"/>
      <c r="B82" s="475"/>
      <c r="C82" s="476"/>
      <c r="D82" s="455" t="s">
        <v>43</v>
      </c>
      <c r="E82" s="403">
        <f t="shared" si="21"/>
        <v>113023.40000000001</v>
      </c>
      <c r="F82" s="403">
        <f t="shared" si="21"/>
        <v>0</v>
      </c>
      <c r="G82" s="396">
        <f t="shared" si="53"/>
        <v>0</v>
      </c>
      <c r="H82" s="397">
        <f t="shared" ref="H82:I83" si="54">H22+H76</f>
        <v>0</v>
      </c>
      <c r="I82" s="397">
        <f t="shared" si="54"/>
        <v>0</v>
      </c>
      <c r="J82" s="397" t="e">
        <f t="shared" ref="J82:J83" si="55">I82/H82*100</f>
        <v>#DIV/0!</v>
      </c>
      <c r="K82" s="397">
        <f t="shared" ref="K82:L82" si="56">K22+K76</f>
        <v>0</v>
      </c>
      <c r="L82" s="397">
        <f t="shared" si="56"/>
        <v>0</v>
      </c>
      <c r="M82" s="397" t="e">
        <f t="shared" ref="M82:M83" si="57">L82/K82*100</f>
        <v>#DIV/0!</v>
      </c>
      <c r="N82" s="397">
        <f t="shared" ref="N82:O82" si="58">N22+N76</f>
        <v>0</v>
      </c>
      <c r="O82" s="397">
        <f t="shared" si="58"/>
        <v>0</v>
      </c>
      <c r="P82" s="397" t="e">
        <f t="shared" ref="P82:P83" si="59">O82/N82*100</f>
        <v>#DIV/0!</v>
      </c>
      <c r="Q82" s="397">
        <f t="shared" ref="Q82:R82" si="60">Q22+Q76</f>
        <v>0</v>
      </c>
      <c r="R82" s="397">
        <f t="shared" si="60"/>
        <v>0</v>
      </c>
      <c r="S82" s="397" t="e">
        <f t="shared" ref="S82:S83" si="61">R82/Q82*100</f>
        <v>#DIV/0!</v>
      </c>
      <c r="T82" s="397">
        <f t="shared" ref="T82:U82" si="62">T22+T76</f>
        <v>0</v>
      </c>
      <c r="U82" s="397">
        <f t="shared" si="62"/>
        <v>0</v>
      </c>
      <c r="V82" s="397" t="e">
        <f t="shared" ref="V82:V83" si="63">U82/T82*100</f>
        <v>#DIV/0!</v>
      </c>
      <c r="W82" s="397">
        <f t="shared" ref="W82:X82" si="64">W22+W76</f>
        <v>0</v>
      </c>
      <c r="X82" s="397">
        <f t="shared" si="64"/>
        <v>0</v>
      </c>
      <c r="Y82" s="397" t="e">
        <f t="shared" ref="Y82:Y83" si="65">X82/W82*100</f>
        <v>#DIV/0!</v>
      </c>
      <c r="Z82" s="397">
        <f t="shared" ref="Z82:AA82" si="66">Z22+Z76</f>
        <v>0</v>
      </c>
      <c r="AA82" s="397">
        <f t="shared" si="66"/>
        <v>0</v>
      </c>
      <c r="AB82" s="397" t="e">
        <f t="shared" ref="AB82:AB83" si="67">AA82/Z82*100</f>
        <v>#DIV/0!</v>
      </c>
      <c r="AC82" s="397">
        <f t="shared" ref="AC82:AD82" si="68">AC22+AC76</f>
        <v>7838.6999999999989</v>
      </c>
      <c r="AD82" s="397">
        <f t="shared" si="68"/>
        <v>0</v>
      </c>
      <c r="AE82" s="397">
        <f t="shared" ref="AE82:AE83" si="69">AD82/AC82*100</f>
        <v>0</v>
      </c>
      <c r="AF82" s="397">
        <f t="shared" ref="AF82:AG82" si="70">AF22+AF76</f>
        <v>67292.800000000003</v>
      </c>
      <c r="AG82" s="397">
        <f t="shared" si="70"/>
        <v>0</v>
      </c>
      <c r="AH82" s="397">
        <f t="shared" ref="AH82:AH83" si="71">AG82/AF82*100</f>
        <v>0</v>
      </c>
      <c r="AI82" s="397">
        <f t="shared" ref="AI82:AJ82" si="72">AI22+AI76</f>
        <v>0</v>
      </c>
      <c r="AJ82" s="397">
        <f t="shared" si="72"/>
        <v>0</v>
      </c>
      <c r="AK82" s="397" t="e">
        <f t="shared" ref="AK82:AK83" si="73">AJ82/AI82*100</f>
        <v>#DIV/0!</v>
      </c>
      <c r="AL82" s="397">
        <f t="shared" ref="AL82:AM82" si="74">AL22+AL76</f>
        <v>31285.599999999999</v>
      </c>
      <c r="AM82" s="397">
        <f t="shared" si="74"/>
        <v>0</v>
      </c>
      <c r="AN82" s="397">
        <f t="shared" ref="AN82:AN83" si="75">AM82/AL82*100</f>
        <v>0</v>
      </c>
      <c r="AO82" s="397">
        <f t="shared" ref="AO82:AP82" si="76">AO22+AO76</f>
        <v>6606.2999999999993</v>
      </c>
      <c r="AP82" s="397">
        <f t="shared" si="76"/>
        <v>0</v>
      </c>
      <c r="AQ82" s="397">
        <f t="shared" ref="AQ82:AQ83" si="77">AP82/AO82*100</f>
        <v>0</v>
      </c>
      <c r="AR82" s="456"/>
    </row>
    <row r="83" spans="1:44" s="346" customFormat="1" ht="49.9" customHeight="1" x14ac:dyDescent="0.25">
      <c r="A83" s="474"/>
      <c r="B83" s="475"/>
      <c r="C83" s="476"/>
      <c r="D83" s="455" t="s">
        <v>265</v>
      </c>
      <c r="E83" s="403">
        <f t="shared" si="21"/>
        <v>0</v>
      </c>
      <c r="F83" s="403">
        <f t="shared" si="21"/>
        <v>0</v>
      </c>
      <c r="G83" s="396" t="e">
        <f t="shared" si="53"/>
        <v>#DIV/0!</v>
      </c>
      <c r="H83" s="397">
        <f t="shared" si="54"/>
        <v>0</v>
      </c>
      <c r="I83" s="397">
        <f t="shared" si="54"/>
        <v>0</v>
      </c>
      <c r="J83" s="397" t="e">
        <f t="shared" si="55"/>
        <v>#DIV/0!</v>
      </c>
      <c r="K83" s="397">
        <f t="shared" ref="K83:L83" si="78">K23+K77</f>
        <v>0</v>
      </c>
      <c r="L83" s="397">
        <f t="shared" si="78"/>
        <v>0</v>
      </c>
      <c r="M83" s="397" t="e">
        <f t="shared" si="57"/>
        <v>#DIV/0!</v>
      </c>
      <c r="N83" s="397">
        <f t="shared" ref="N83:O83" si="79">N23+N77</f>
        <v>0</v>
      </c>
      <c r="O83" s="397">
        <f t="shared" si="79"/>
        <v>0</v>
      </c>
      <c r="P83" s="397" t="e">
        <f t="shared" si="59"/>
        <v>#DIV/0!</v>
      </c>
      <c r="Q83" s="397">
        <f t="shared" ref="Q83:R83" si="80">Q23+Q77</f>
        <v>0</v>
      </c>
      <c r="R83" s="397">
        <f t="shared" si="80"/>
        <v>0</v>
      </c>
      <c r="S83" s="397" t="e">
        <f t="shared" si="61"/>
        <v>#DIV/0!</v>
      </c>
      <c r="T83" s="397">
        <f t="shared" ref="T83:U83" si="81">T23+T77</f>
        <v>0</v>
      </c>
      <c r="U83" s="397">
        <f t="shared" si="81"/>
        <v>0</v>
      </c>
      <c r="V83" s="397" t="e">
        <f t="shared" si="63"/>
        <v>#DIV/0!</v>
      </c>
      <c r="W83" s="397">
        <f t="shared" ref="W83:X83" si="82">W23+W77</f>
        <v>0</v>
      </c>
      <c r="X83" s="397">
        <f t="shared" si="82"/>
        <v>0</v>
      </c>
      <c r="Y83" s="397" t="e">
        <f t="shared" si="65"/>
        <v>#DIV/0!</v>
      </c>
      <c r="Z83" s="397">
        <f t="shared" ref="Z83:AA83" si="83">Z23+Z77</f>
        <v>0</v>
      </c>
      <c r="AA83" s="397">
        <f t="shared" si="83"/>
        <v>0</v>
      </c>
      <c r="AB83" s="397" t="e">
        <f t="shared" si="67"/>
        <v>#DIV/0!</v>
      </c>
      <c r="AC83" s="397">
        <f t="shared" ref="AC83:AD83" si="84">AC23+AC77</f>
        <v>0</v>
      </c>
      <c r="AD83" s="397">
        <f t="shared" si="84"/>
        <v>0</v>
      </c>
      <c r="AE83" s="397" t="e">
        <f t="shared" si="69"/>
        <v>#DIV/0!</v>
      </c>
      <c r="AF83" s="397">
        <f t="shared" ref="AF83:AG83" si="85">AF23+AF77</f>
        <v>0</v>
      </c>
      <c r="AG83" s="397">
        <f t="shared" si="85"/>
        <v>0</v>
      </c>
      <c r="AH83" s="397" t="e">
        <f t="shared" si="71"/>
        <v>#DIV/0!</v>
      </c>
      <c r="AI83" s="397">
        <f t="shared" ref="AI83:AJ83" si="86">AI23+AI77</f>
        <v>0</v>
      </c>
      <c r="AJ83" s="397">
        <f t="shared" si="86"/>
        <v>0</v>
      </c>
      <c r="AK83" s="397" t="e">
        <f t="shared" si="73"/>
        <v>#DIV/0!</v>
      </c>
      <c r="AL83" s="397">
        <f t="shared" ref="AL83:AM83" si="87">AL23+AL77</f>
        <v>0</v>
      </c>
      <c r="AM83" s="397">
        <f t="shared" si="87"/>
        <v>0</v>
      </c>
      <c r="AN83" s="397" t="e">
        <f t="shared" si="75"/>
        <v>#DIV/0!</v>
      </c>
      <c r="AO83" s="397">
        <f t="shared" ref="AO83:AP83" si="88">AO23+AO77</f>
        <v>0</v>
      </c>
      <c r="AP83" s="397">
        <f t="shared" si="88"/>
        <v>0</v>
      </c>
      <c r="AQ83" s="397" t="e">
        <f t="shared" si="77"/>
        <v>#DIV/0!</v>
      </c>
      <c r="AR83" s="456"/>
    </row>
    <row r="84" spans="1:44" ht="23.45" customHeight="1" x14ac:dyDescent="0.25">
      <c r="A84" s="447" t="s">
        <v>346</v>
      </c>
      <c r="B84" s="448"/>
      <c r="C84" s="448"/>
      <c r="D84" s="448"/>
      <c r="E84" s="448"/>
      <c r="F84" s="448"/>
      <c r="G84" s="448"/>
      <c r="H84" s="448"/>
      <c r="I84" s="448"/>
      <c r="J84" s="448"/>
      <c r="K84" s="448"/>
      <c r="L84" s="448"/>
      <c r="M84" s="448"/>
      <c r="N84" s="448"/>
      <c r="O84" s="448"/>
      <c r="P84" s="448"/>
      <c r="Q84" s="448"/>
      <c r="R84" s="448"/>
      <c r="S84" s="448"/>
      <c r="T84" s="448"/>
      <c r="U84" s="448"/>
      <c r="V84" s="448"/>
      <c r="W84" s="448"/>
      <c r="X84" s="448"/>
      <c r="Y84" s="448"/>
      <c r="Z84" s="448"/>
      <c r="AA84" s="448"/>
      <c r="AB84" s="448"/>
      <c r="AC84" s="448"/>
      <c r="AD84" s="448"/>
      <c r="AE84" s="448"/>
      <c r="AF84" s="448"/>
      <c r="AG84" s="448"/>
      <c r="AH84" s="448"/>
      <c r="AI84" s="448"/>
      <c r="AJ84" s="448"/>
      <c r="AK84" s="448"/>
      <c r="AL84" s="448"/>
      <c r="AM84" s="448"/>
      <c r="AN84" s="448"/>
      <c r="AO84" s="448"/>
      <c r="AP84" s="448"/>
      <c r="AQ84" s="448"/>
      <c r="AR84" s="449"/>
    </row>
    <row r="85" spans="1:44" s="346" customFormat="1" ht="23.45" customHeight="1" x14ac:dyDescent="0.25">
      <c r="A85" s="477" t="s">
        <v>6</v>
      </c>
      <c r="B85" s="478" t="s">
        <v>431</v>
      </c>
      <c r="C85" s="479" t="s">
        <v>392</v>
      </c>
      <c r="D85" s="436" t="s">
        <v>41</v>
      </c>
      <c r="E85" s="403">
        <f t="shared" ref="E85:E93" si="89">H85+K85+N85+Q85+T85+W85+Z85+AC85+AF85+AI85+AL85+AO85</f>
        <v>215798.6</v>
      </c>
      <c r="F85" s="403">
        <f t="shared" ref="F85:F93" si="90">I85+L85+O85+R85+U85+X85+AA85+AD85+AG85+AJ85+AM85+AP85</f>
        <v>0</v>
      </c>
      <c r="G85" s="396">
        <f t="shared" ref="G85:G111" si="91">F85/E85</f>
        <v>0</v>
      </c>
      <c r="H85" s="397">
        <f>H86+H87</f>
        <v>0</v>
      </c>
      <c r="I85" s="397">
        <f>I86+I87</f>
        <v>0</v>
      </c>
      <c r="J85" s="397" t="e">
        <f>I85/H85*100</f>
        <v>#DIV/0!</v>
      </c>
      <c r="K85" s="397">
        <f>K86+K87</f>
        <v>0</v>
      </c>
      <c r="L85" s="397">
        <f>L86+L87</f>
        <v>0</v>
      </c>
      <c r="M85" s="397" t="e">
        <f>L85/K85*100</f>
        <v>#DIV/0!</v>
      </c>
      <c r="N85" s="397">
        <f>N86+N87</f>
        <v>0</v>
      </c>
      <c r="O85" s="397">
        <f>O86+O87</f>
        <v>0</v>
      </c>
      <c r="P85" s="397" t="e">
        <f>O85/N85*100</f>
        <v>#DIV/0!</v>
      </c>
      <c r="Q85" s="397">
        <f>Q86+Q87</f>
        <v>0</v>
      </c>
      <c r="R85" s="397">
        <f>R86+R87</f>
        <v>0</v>
      </c>
      <c r="S85" s="397" t="e">
        <f>R85/Q85*100</f>
        <v>#DIV/0!</v>
      </c>
      <c r="T85" s="397">
        <f>T86+T87</f>
        <v>0</v>
      </c>
      <c r="U85" s="397">
        <f>U86+U87</f>
        <v>0</v>
      </c>
      <c r="V85" s="397" t="e">
        <f>U85/T85*100</f>
        <v>#DIV/0!</v>
      </c>
      <c r="W85" s="397">
        <f>W86+W87</f>
        <v>0</v>
      </c>
      <c r="X85" s="397">
        <f>X86+X87</f>
        <v>0</v>
      </c>
      <c r="Y85" s="397" t="e">
        <f>X85/W85*100</f>
        <v>#DIV/0!</v>
      </c>
      <c r="Z85" s="397">
        <f>Z86+Z87</f>
        <v>0</v>
      </c>
      <c r="AA85" s="397">
        <f>AA86+AA87</f>
        <v>0</v>
      </c>
      <c r="AB85" s="397" t="e">
        <f>AA85/Z85*100</f>
        <v>#DIV/0!</v>
      </c>
      <c r="AC85" s="397">
        <f>AC86+AC87</f>
        <v>0</v>
      </c>
      <c r="AD85" s="397">
        <f>AD86+AD87</f>
        <v>0</v>
      </c>
      <c r="AE85" s="397" t="e">
        <f>AD85/AC85*100</f>
        <v>#DIV/0!</v>
      </c>
      <c r="AF85" s="397">
        <f>AF86+AF87</f>
        <v>0</v>
      </c>
      <c r="AG85" s="397">
        <f>AG86+AG87</f>
        <v>0</v>
      </c>
      <c r="AH85" s="397" t="e">
        <f>AG85/AF85*100</f>
        <v>#DIV/0!</v>
      </c>
      <c r="AI85" s="397">
        <f>AI86+AI87</f>
        <v>0</v>
      </c>
      <c r="AJ85" s="397">
        <f>AJ86+AJ87</f>
        <v>0</v>
      </c>
      <c r="AK85" s="397" t="e">
        <f>AJ85/AI85*100</f>
        <v>#DIV/0!</v>
      </c>
      <c r="AL85" s="397">
        <f>AL86+AL87</f>
        <v>0</v>
      </c>
      <c r="AM85" s="397">
        <f>AM86+AM87</f>
        <v>0</v>
      </c>
      <c r="AN85" s="397" t="e">
        <f>AM85/AL85*100</f>
        <v>#DIV/0!</v>
      </c>
      <c r="AO85" s="397">
        <f>AO86+AO87</f>
        <v>215798.6</v>
      </c>
      <c r="AP85" s="397">
        <f>AP86+AP87</f>
        <v>0</v>
      </c>
      <c r="AQ85" s="397">
        <f>AP85/AO85*100</f>
        <v>0</v>
      </c>
      <c r="AR85" s="454"/>
    </row>
    <row r="86" spans="1:44" s="346" customFormat="1" ht="23.45" customHeight="1" x14ac:dyDescent="0.25">
      <c r="A86" s="480"/>
      <c r="B86" s="481"/>
      <c r="C86" s="482"/>
      <c r="D86" s="483" t="s">
        <v>43</v>
      </c>
      <c r="E86" s="403">
        <f>H86+K86+N86+Q86+T86+W86+Z86+AC86+AF86+AI86+AL86+AO86</f>
        <v>215798.6</v>
      </c>
      <c r="F86" s="403">
        <f t="shared" si="90"/>
        <v>0</v>
      </c>
      <c r="G86" s="396">
        <f t="shared" si="91"/>
        <v>0</v>
      </c>
      <c r="H86" s="397">
        <f>H89+H92</f>
        <v>0</v>
      </c>
      <c r="I86" s="397">
        <f t="shared" ref="I86:AN86" si="92">I89+I92</f>
        <v>0</v>
      </c>
      <c r="J86" s="397">
        <f t="shared" si="92"/>
        <v>0</v>
      </c>
      <c r="K86" s="397">
        <f t="shared" si="92"/>
        <v>0</v>
      </c>
      <c r="L86" s="397">
        <f t="shared" si="92"/>
        <v>0</v>
      </c>
      <c r="M86" s="397">
        <f t="shared" si="92"/>
        <v>0</v>
      </c>
      <c r="N86" s="397">
        <f t="shared" si="92"/>
        <v>0</v>
      </c>
      <c r="O86" s="397">
        <f t="shared" si="92"/>
        <v>0</v>
      </c>
      <c r="P86" s="397">
        <f t="shared" si="92"/>
        <v>0</v>
      </c>
      <c r="Q86" s="397">
        <f t="shared" si="92"/>
        <v>0</v>
      </c>
      <c r="R86" s="397">
        <f t="shared" si="92"/>
        <v>0</v>
      </c>
      <c r="S86" s="397">
        <f t="shared" si="92"/>
        <v>0</v>
      </c>
      <c r="T86" s="397">
        <f t="shared" si="92"/>
        <v>0</v>
      </c>
      <c r="U86" s="397">
        <f t="shared" si="92"/>
        <v>0</v>
      </c>
      <c r="V86" s="397">
        <f t="shared" si="92"/>
        <v>0</v>
      </c>
      <c r="W86" s="397">
        <f t="shared" si="92"/>
        <v>0</v>
      </c>
      <c r="X86" s="397">
        <f t="shared" si="92"/>
        <v>0</v>
      </c>
      <c r="Y86" s="397">
        <f t="shared" si="92"/>
        <v>0</v>
      </c>
      <c r="Z86" s="397">
        <f t="shared" si="92"/>
        <v>0</v>
      </c>
      <c r="AA86" s="397">
        <f t="shared" si="92"/>
        <v>0</v>
      </c>
      <c r="AB86" s="397">
        <f t="shared" si="92"/>
        <v>0</v>
      </c>
      <c r="AC86" s="397">
        <f t="shared" si="92"/>
        <v>0</v>
      </c>
      <c r="AD86" s="397">
        <f t="shared" si="92"/>
        <v>0</v>
      </c>
      <c r="AE86" s="397">
        <f t="shared" si="92"/>
        <v>0</v>
      </c>
      <c r="AF86" s="397">
        <f t="shared" si="92"/>
        <v>0</v>
      </c>
      <c r="AG86" s="397">
        <f t="shared" si="92"/>
        <v>0</v>
      </c>
      <c r="AH86" s="397">
        <f t="shared" si="92"/>
        <v>0</v>
      </c>
      <c r="AI86" s="397">
        <f t="shared" si="92"/>
        <v>0</v>
      </c>
      <c r="AJ86" s="397">
        <f t="shared" si="92"/>
        <v>0</v>
      </c>
      <c r="AK86" s="397">
        <f t="shared" si="92"/>
        <v>0</v>
      </c>
      <c r="AL86" s="397">
        <f t="shared" si="92"/>
        <v>0</v>
      </c>
      <c r="AM86" s="397">
        <f t="shared" si="92"/>
        <v>0</v>
      </c>
      <c r="AN86" s="397">
        <f t="shared" si="92"/>
        <v>0</v>
      </c>
      <c r="AO86" s="397">
        <f t="shared" ref="AO86:AQ87" si="93">AO89+AO92</f>
        <v>215798.6</v>
      </c>
      <c r="AP86" s="397">
        <f t="shared" si="93"/>
        <v>0</v>
      </c>
      <c r="AQ86" s="397">
        <f t="shared" si="93"/>
        <v>0</v>
      </c>
      <c r="AR86" s="456"/>
    </row>
    <row r="87" spans="1:44" s="346" customFormat="1" ht="54.75" customHeight="1" x14ac:dyDescent="0.25">
      <c r="A87" s="480"/>
      <c r="B87" s="481"/>
      <c r="C87" s="484"/>
      <c r="D87" s="485" t="s">
        <v>265</v>
      </c>
      <c r="E87" s="403">
        <f t="shared" si="89"/>
        <v>0</v>
      </c>
      <c r="F87" s="403">
        <f t="shared" si="90"/>
        <v>0</v>
      </c>
      <c r="G87" s="396" t="e">
        <f t="shared" si="91"/>
        <v>#DIV/0!</v>
      </c>
      <c r="H87" s="397">
        <f>H90+H93</f>
        <v>0</v>
      </c>
      <c r="I87" s="397">
        <f t="shared" ref="I87:AN87" si="94">I90+I93</f>
        <v>0</v>
      </c>
      <c r="J87" s="397">
        <f t="shared" si="94"/>
        <v>0</v>
      </c>
      <c r="K87" s="397">
        <f t="shared" si="94"/>
        <v>0</v>
      </c>
      <c r="L87" s="397">
        <f t="shared" si="94"/>
        <v>0</v>
      </c>
      <c r="M87" s="397">
        <f t="shared" si="94"/>
        <v>0</v>
      </c>
      <c r="N87" s="397">
        <f t="shared" si="94"/>
        <v>0</v>
      </c>
      <c r="O87" s="397">
        <f t="shared" si="94"/>
        <v>0</v>
      </c>
      <c r="P87" s="397">
        <f t="shared" si="94"/>
        <v>0</v>
      </c>
      <c r="Q87" s="397">
        <f t="shared" si="94"/>
        <v>0</v>
      </c>
      <c r="R87" s="397">
        <f t="shared" si="94"/>
        <v>0</v>
      </c>
      <c r="S87" s="397">
        <f t="shared" si="94"/>
        <v>0</v>
      </c>
      <c r="T87" s="397">
        <f t="shared" si="94"/>
        <v>0</v>
      </c>
      <c r="U87" s="397">
        <f t="shared" si="94"/>
        <v>0</v>
      </c>
      <c r="V87" s="397">
        <f t="shared" si="94"/>
        <v>0</v>
      </c>
      <c r="W87" s="397">
        <f t="shared" si="94"/>
        <v>0</v>
      </c>
      <c r="X87" s="397">
        <f t="shared" si="94"/>
        <v>0</v>
      </c>
      <c r="Y87" s="397">
        <f t="shared" si="94"/>
        <v>0</v>
      </c>
      <c r="Z87" s="397">
        <f t="shared" si="94"/>
        <v>0</v>
      </c>
      <c r="AA87" s="397">
        <f t="shared" si="94"/>
        <v>0</v>
      </c>
      <c r="AB87" s="397">
        <f t="shared" si="94"/>
        <v>0</v>
      </c>
      <c r="AC87" s="397">
        <f t="shared" si="94"/>
        <v>0</v>
      </c>
      <c r="AD87" s="397">
        <f t="shared" si="94"/>
        <v>0</v>
      </c>
      <c r="AE87" s="397">
        <f t="shared" si="94"/>
        <v>0</v>
      </c>
      <c r="AF87" s="397">
        <f t="shared" si="94"/>
        <v>0</v>
      </c>
      <c r="AG87" s="397">
        <f t="shared" si="94"/>
        <v>0</v>
      </c>
      <c r="AH87" s="397">
        <f t="shared" si="94"/>
        <v>0</v>
      </c>
      <c r="AI87" s="397">
        <f t="shared" si="94"/>
        <v>0</v>
      </c>
      <c r="AJ87" s="397">
        <f t="shared" si="94"/>
        <v>0</v>
      </c>
      <c r="AK87" s="397">
        <f t="shared" si="94"/>
        <v>0</v>
      </c>
      <c r="AL87" s="397">
        <f t="shared" si="94"/>
        <v>0</v>
      </c>
      <c r="AM87" s="397">
        <f t="shared" si="94"/>
        <v>0</v>
      </c>
      <c r="AN87" s="397">
        <f t="shared" si="94"/>
        <v>0</v>
      </c>
      <c r="AO87" s="397">
        <f t="shared" si="93"/>
        <v>0</v>
      </c>
      <c r="AP87" s="397">
        <f t="shared" si="93"/>
        <v>0</v>
      </c>
      <c r="AQ87" s="397">
        <f t="shared" si="93"/>
        <v>0</v>
      </c>
      <c r="AR87" s="456"/>
    </row>
    <row r="88" spans="1:44" ht="23.45" customHeight="1" x14ac:dyDescent="0.25">
      <c r="A88" s="486" t="s">
        <v>261</v>
      </c>
      <c r="B88" s="487" t="s">
        <v>420</v>
      </c>
      <c r="C88" s="487" t="s">
        <v>321</v>
      </c>
      <c r="D88" s="436" t="s">
        <v>41</v>
      </c>
      <c r="E88" s="403">
        <f t="shared" si="89"/>
        <v>113119.3</v>
      </c>
      <c r="F88" s="403">
        <f t="shared" si="90"/>
        <v>0</v>
      </c>
      <c r="G88" s="396">
        <f t="shared" si="91"/>
        <v>0</v>
      </c>
      <c r="H88" s="397">
        <f>H89+H90</f>
        <v>0</v>
      </c>
      <c r="I88" s="397">
        <f>I89+I90</f>
        <v>0</v>
      </c>
      <c r="J88" s="397" t="e">
        <f>I88/H88*100</f>
        <v>#DIV/0!</v>
      </c>
      <c r="K88" s="397">
        <f>K89+K90</f>
        <v>0</v>
      </c>
      <c r="L88" s="397">
        <f>L89+L90</f>
        <v>0</v>
      </c>
      <c r="M88" s="397" t="e">
        <f>L88/K88*100</f>
        <v>#DIV/0!</v>
      </c>
      <c r="N88" s="397">
        <f>N89+N90</f>
        <v>0</v>
      </c>
      <c r="O88" s="397">
        <f>O89+O90</f>
        <v>0</v>
      </c>
      <c r="P88" s="397" t="e">
        <f>O88/N88*100</f>
        <v>#DIV/0!</v>
      </c>
      <c r="Q88" s="397">
        <f>Q89+Q90</f>
        <v>0</v>
      </c>
      <c r="R88" s="397">
        <f>R89+R90</f>
        <v>0</v>
      </c>
      <c r="S88" s="397" t="e">
        <f>R88/Q88*100</f>
        <v>#DIV/0!</v>
      </c>
      <c r="T88" s="397">
        <f>T89+T90</f>
        <v>0</v>
      </c>
      <c r="U88" s="397">
        <f>U89+U90</f>
        <v>0</v>
      </c>
      <c r="V88" s="397" t="e">
        <f>U88/T88*100</f>
        <v>#DIV/0!</v>
      </c>
      <c r="W88" s="397">
        <f>W89+W90</f>
        <v>0</v>
      </c>
      <c r="X88" s="397">
        <f>X89+X90</f>
        <v>0</v>
      </c>
      <c r="Y88" s="397" t="e">
        <f>X88/W88*100</f>
        <v>#DIV/0!</v>
      </c>
      <c r="Z88" s="397">
        <f>Z89+Z90</f>
        <v>0</v>
      </c>
      <c r="AA88" s="397">
        <f>AA89+AA90</f>
        <v>0</v>
      </c>
      <c r="AB88" s="397" t="e">
        <f>AA88/Z88*100</f>
        <v>#DIV/0!</v>
      </c>
      <c r="AC88" s="397">
        <f>AC89+AC90</f>
        <v>0</v>
      </c>
      <c r="AD88" s="397">
        <f>AD89+AD90</f>
        <v>0</v>
      </c>
      <c r="AE88" s="397" t="e">
        <f>AD88/AC88*100</f>
        <v>#DIV/0!</v>
      </c>
      <c r="AF88" s="397">
        <f>AF89+AF90</f>
        <v>0</v>
      </c>
      <c r="AG88" s="397">
        <f>AG89+AG90</f>
        <v>0</v>
      </c>
      <c r="AH88" s="397" t="e">
        <f>AG88/AF88*100</f>
        <v>#DIV/0!</v>
      </c>
      <c r="AI88" s="397">
        <f>AI89+AI90</f>
        <v>0</v>
      </c>
      <c r="AJ88" s="397">
        <f>AJ89+AJ90</f>
        <v>0</v>
      </c>
      <c r="AK88" s="397" t="e">
        <f>AJ88/AI88*100</f>
        <v>#DIV/0!</v>
      </c>
      <c r="AL88" s="397">
        <f>AL89+AL90</f>
        <v>0</v>
      </c>
      <c r="AM88" s="397">
        <f>AM89+AM90</f>
        <v>0</v>
      </c>
      <c r="AN88" s="397" t="e">
        <f>AM88/AL88*100</f>
        <v>#DIV/0!</v>
      </c>
      <c r="AO88" s="397">
        <f>AO89+AO90</f>
        <v>113119.3</v>
      </c>
      <c r="AP88" s="397">
        <f>AP89+AP90</f>
        <v>0</v>
      </c>
      <c r="AQ88" s="397">
        <f>AP88/AO88*100</f>
        <v>0</v>
      </c>
      <c r="AR88" s="460" t="s">
        <v>500</v>
      </c>
    </row>
    <row r="89" spans="1:44" ht="23.45" customHeight="1" x14ac:dyDescent="0.25">
      <c r="A89" s="488"/>
      <c r="B89" s="489"/>
      <c r="C89" s="489"/>
      <c r="D89" s="418" t="s">
        <v>43</v>
      </c>
      <c r="E89" s="461">
        <f t="shared" si="89"/>
        <v>113119.3</v>
      </c>
      <c r="F89" s="461">
        <f t="shared" si="90"/>
        <v>0</v>
      </c>
      <c r="G89" s="462">
        <f t="shared" si="91"/>
        <v>0</v>
      </c>
      <c r="H89" s="463"/>
      <c r="I89" s="463"/>
      <c r="J89" s="464"/>
      <c r="K89" s="463"/>
      <c r="L89" s="463"/>
      <c r="M89" s="464"/>
      <c r="N89" s="463"/>
      <c r="O89" s="463"/>
      <c r="P89" s="464"/>
      <c r="Q89" s="463"/>
      <c r="R89" s="463"/>
      <c r="S89" s="464"/>
      <c r="T89" s="463"/>
      <c r="U89" s="463"/>
      <c r="V89" s="464"/>
      <c r="W89" s="463"/>
      <c r="X89" s="463"/>
      <c r="Y89" s="464"/>
      <c r="Z89" s="463"/>
      <c r="AA89" s="463"/>
      <c r="AB89" s="464"/>
      <c r="AC89" s="463"/>
      <c r="AD89" s="463"/>
      <c r="AE89" s="464"/>
      <c r="AF89" s="463"/>
      <c r="AG89" s="463"/>
      <c r="AH89" s="464"/>
      <c r="AI89" s="463"/>
      <c r="AJ89" s="463"/>
      <c r="AK89" s="464"/>
      <c r="AL89" s="463"/>
      <c r="AM89" s="463"/>
      <c r="AN89" s="464"/>
      <c r="AO89" s="463">
        <v>113119.3</v>
      </c>
      <c r="AP89" s="463"/>
      <c r="AQ89" s="464"/>
      <c r="AR89" s="465"/>
    </row>
    <row r="90" spans="1:44" ht="35.25" customHeight="1" x14ac:dyDescent="0.25">
      <c r="A90" s="488"/>
      <c r="B90" s="489"/>
      <c r="C90" s="490"/>
      <c r="D90" s="418" t="s">
        <v>265</v>
      </c>
      <c r="E90" s="461">
        <f t="shared" si="89"/>
        <v>0</v>
      </c>
      <c r="F90" s="461">
        <f t="shared" si="90"/>
        <v>0</v>
      </c>
      <c r="G90" s="462" t="e">
        <f t="shared" si="91"/>
        <v>#DIV/0!</v>
      </c>
      <c r="H90" s="463"/>
      <c r="I90" s="463"/>
      <c r="J90" s="464"/>
      <c r="K90" s="463"/>
      <c r="L90" s="463"/>
      <c r="M90" s="464"/>
      <c r="N90" s="463"/>
      <c r="O90" s="463"/>
      <c r="P90" s="464"/>
      <c r="Q90" s="463"/>
      <c r="R90" s="463"/>
      <c r="S90" s="464"/>
      <c r="T90" s="463"/>
      <c r="U90" s="463"/>
      <c r="V90" s="464"/>
      <c r="W90" s="463"/>
      <c r="X90" s="463"/>
      <c r="Y90" s="464"/>
      <c r="Z90" s="463"/>
      <c r="AA90" s="463"/>
      <c r="AB90" s="464"/>
      <c r="AC90" s="463"/>
      <c r="AD90" s="463"/>
      <c r="AE90" s="464"/>
      <c r="AF90" s="463"/>
      <c r="AG90" s="463"/>
      <c r="AH90" s="464"/>
      <c r="AI90" s="463"/>
      <c r="AJ90" s="463"/>
      <c r="AK90" s="464"/>
      <c r="AL90" s="463"/>
      <c r="AM90" s="463"/>
      <c r="AN90" s="464"/>
      <c r="AO90" s="463"/>
      <c r="AP90" s="463"/>
      <c r="AQ90" s="464"/>
      <c r="AR90" s="465"/>
    </row>
    <row r="91" spans="1:44" ht="23.45" customHeight="1" x14ac:dyDescent="0.25">
      <c r="A91" s="491" t="s">
        <v>313</v>
      </c>
      <c r="B91" s="487" t="s">
        <v>421</v>
      </c>
      <c r="C91" s="487" t="s">
        <v>321</v>
      </c>
      <c r="D91" s="436" t="s">
        <v>41</v>
      </c>
      <c r="E91" s="403">
        <f t="shared" si="89"/>
        <v>102679.3</v>
      </c>
      <c r="F91" s="403">
        <f t="shared" si="90"/>
        <v>0</v>
      </c>
      <c r="G91" s="396">
        <f t="shared" si="91"/>
        <v>0</v>
      </c>
      <c r="H91" s="397">
        <f>H92+H93</f>
        <v>0</v>
      </c>
      <c r="I91" s="397">
        <f>I92+I93</f>
        <v>0</v>
      </c>
      <c r="J91" s="397" t="e">
        <f>I91/H91*100</f>
        <v>#DIV/0!</v>
      </c>
      <c r="K91" s="397">
        <f>K92+K93</f>
        <v>0</v>
      </c>
      <c r="L91" s="397">
        <f>L92+L93</f>
        <v>0</v>
      </c>
      <c r="M91" s="397" t="e">
        <f>L91/K91*100</f>
        <v>#DIV/0!</v>
      </c>
      <c r="N91" s="397">
        <f>N92+N93</f>
        <v>0</v>
      </c>
      <c r="O91" s="397">
        <f>O92+O93</f>
        <v>0</v>
      </c>
      <c r="P91" s="397" t="e">
        <f>O91/N91*100</f>
        <v>#DIV/0!</v>
      </c>
      <c r="Q91" s="397">
        <f>Q92+Q93</f>
        <v>0</v>
      </c>
      <c r="R91" s="397">
        <f>R92+R93</f>
        <v>0</v>
      </c>
      <c r="S91" s="397" t="e">
        <f>R91/Q91*100</f>
        <v>#DIV/0!</v>
      </c>
      <c r="T91" s="397">
        <f>T92+T93</f>
        <v>0</v>
      </c>
      <c r="U91" s="397">
        <f>U92+U93</f>
        <v>0</v>
      </c>
      <c r="V91" s="397" t="e">
        <f>U91/T91*100</f>
        <v>#DIV/0!</v>
      </c>
      <c r="W91" s="397">
        <f>W92+W93</f>
        <v>0</v>
      </c>
      <c r="X91" s="397">
        <f>X92+X93</f>
        <v>0</v>
      </c>
      <c r="Y91" s="397" t="e">
        <f>X91/W91*100</f>
        <v>#DIV/0!</v>
      </c>
      <c r="Z91" s="397">
        <f>Z92+Z93</f>
        <v>0</v>
      </c>
      <c r="AA91" s="397">
        <f>AA92+AA93</f>
        <v>0</v>
      </c>
      <c r="AB91" s="397" t="e">
        <f>AA91/Z91*100</f>
        <v>#DIV/0!</v>
      </c>
      <c r="AC91" s="397">
        <f>AC92+AC93</f>
        <v>0</v>
      </c>
      <c r="AD91" s="397">
        <f>AD92+AD93</f>
        <v>0</v>
      </c>
      <c r="AE91" s="397" t="e">
        <f>AD91/AC91*100</f>
        <v>#DIV/0!</v>
      </c>
      <c r="AF91" s="397">
        <f>AF92+AF93</f>
        <v>0</v>
      </c>
      <c r="AG91" s="397">
        <f>AG92+AG93</f>
        <v>0</v>
      </c>
      <c r="AH91" s="397" t="e">
        <f>AG91/AF91*100</f>
        <v>#DIV/0!</v>
      </c>
      <c r="AI91" s="397">
        <f>AI92+AI93</f>
        <v>0</v>
      </c>
      <c r="AJ91" s="397">
        <f>AJ92+AJ93</f>
        <v>0</v>
      </c>
      <c r="AK91" s="397" t="e">
        <f>AJ91/AI91*100</f>
        <v>#DIV/0!</v>
      </c>
      <c r="AL91" s="397">
        <f>AL92+AL93</f>
        <v>0</v>
      </c>
      <c r="AM91" s="397">
        <f>AM92+AM93</f>
        <v>0</v>
      </c>
      <c r="AN91" s="397" t="e">
        <f>AM91/AL91*100</f>
        <v>#DIV/0!</v>
      </c>
      <c r="AO91" s="466">
        <f>AO92+AO93</f>
        <v>102679.3</v>
      </c>
      <c r="AP91" s="397">
        <f>AP92+AP93</f>
        <v>0</v>
      </c>
      <c r="AQ91" s="397">
        <f>AP91/AO91*100</f>
        <v>0</v>
      </c>
      <c r="AR91" s="460" t="s">
        <v>500</v>
      </c>
    </row>
    <row r="92" spans="1:44" ht="23.45" customHeight="1" x14ac:dyDescent="0.25">
      <c r="A92" s="492"/>
      <c r="B92" s="493"/>
      <c r="C92" s="489"/>
      <c r="D92" s="418" t="s">
        <v>43</v>
      </c>
      <c r="E92" s="461">
        <f t="shared" si="89"/>
        <v>102679.3</v>
      </c>
      <c r="F92" s="461">
        <f t="shared" si="90"/>
        <v>0</v>
      </c>
      <c r="G92" s="462">
        <f t="shared" si="91"/>
        <v>0</v>
      </c>
      <c r="H92" s="463"/>
      <c r="I92" s="463"/>
      <c r="J92" s="464"/>
      <c r="K92" s="463"/>
      <c r="L92" s="463"/>
      <c r="M92" s="464"/>
      <c r="N92" s="463"/>
      <c r="O92" s="463"/>
      <c r="P92" s="464"/>
      <c r="Q92" s="463"/>
      <c r="R92" s="463"/>
      <c r="S92" s="464"/>
      <c r="T92" s="463"/>
      <c r="U92" s="463"/>
      <c r="V92" s="464"/>
      <c r="W92" s="463"/>
      <c r="X92" s="463"/>
      <c r="Y92" s="464"/>
      <c r="Z92" s="463"/>
      <c r="AA92" s="463"/>
      <c r="AB92" s="464"/>
      <c r="AC92" s="463"/>
      <c r="AD92" s="463"/>
      <c r="AE92" s="464"/>
      <c r="AF92" s="463"/>
      <c r="AG92" s="463"/>
      <c r="AH92" s="464"/>
      <c r="AI92" s="463"/>
      <c r="AJ92" s="463"/>
      <c r="AK92" s="464"/>
      <c r="AL92" s="463"/>
      <c r="AM92" s="463"/>
      <c r="AN92" s="464"/>
      <c r="AO92" s="467">
        <v>102679.3</v>
      </c>
      <c r="AP92" s="463"/>
      <c r="AQ92" s="464"/>
      <c r="AR92" s="465"/>
    </row>
    <row r="93" spans="1:44" ht="23.45" customHeight="1" x14ac:dyDescent="0.25">
      <c r="A93" s="494"/>
      <c r="B93" s="495"/>
      <c r="C93" s="490"/>
      <c r="D93" s="418" t="s">
        <v>265</v>
      </c>
      <c r="E93" s="461">
        <f t="shared" si="89"/>
        <v>0</v>
      </c>
      <c r="F93" s="461">
        <f t="shared" si="90"/>
        <v>0</v>
      </c>
      <c r="G93" s="462" t="e">
        <f t="shared" si="91"/>
        <v>#DIV/0!</v>
      </c>
      <c r="H93" s="463"/>
      <c r="I93" s="463"/>
      <c r="J93" s="464"/>
      <c r="K93" s="463"/>
      <c r="L93" s="463"/>
      <c r="M93" s="464"/>
      <c r="N93" s="463"/>
      <c r="O93" s="463"/>
      <c r="P93" s="464"/>
      <c r="Q93" s="463"/>
      <c r="R93" s="463"/>
      <c r="S93" s="464"/>
      <c r="T93" s="463"/>
      <c r="U93" s="463"/>
      <c r="V93" s="464"/>
      <c r="W93" s="463"/>
      <c r="X93" s="463"/>
      <c r="Y93" s="464"/>
      <c r="Z93" s="463"/>
      <c r="AA93" s="463"/>
      <c r="AB93" s="464"/>
      <c r="AC93" s="463"/>
      <c r="AD93" s="463"/>
      <c r="AE93" s="464"/>
      <c r="AF93" s="463"/>
      <c r="AG93" s="463"/>
      <c r="AH93" s="464"/>
      <c r="AI93" s="463"/>
      <c r="AJ93" s="463"/>
      <c r="AK93" s="464"/>
      <c r="AL93" s="463"/>
      <c r="AM93" s="463"/>
      <c r="AN93" s="464"/>
      <c r="AO93" s="463"/>
      <c r="AP93" s="463"/>
      <c r="AQ93" s="464"/>
      <c r="AR93" s="465"/>
    </row>
    <row r="94" spans="1:44" s="346" customFormat="1" ht="23.45" customHeight="1" x14ac:dyDescent="0.25">
      <c r="A94" s="496" t="s">
        <v>7</v>
      </c>
      <c r="B94" s="478" t="s">
        <v>432</v>
      </c>
      <c r="C94" s="479" t="s">
        <v>392</v>
      </c>
      <c r="D94" s="436" t="s">
        <v>41</v>
      </c>
      <c r="E94" s="403">
        <f>H94+K94+N94+Q94+T94+W94+Z94+AC94+AF94+AI94+AL94+AO94</f>
        <v>13413.9</v>
      </c>
      <c r="F94" s="403">
        <f t="shared" ref="F94:F108" si="95">I94+L94+O94+R94+U94+X94+AA94+AD94+AG94+AJ94+AM94+AP94</f>
        <v>120</v>
      </c>
      <c r="G94" s="396">
        <f t="shared" ref="G94:G108" si="96">F94/E94</f>
        <v>8.9459441325788931E-3</v>
      </c>
      <c r="H94" s="397">
        <f>H95+H96</f>
        <v>0</v>
      </c>
      <c r="I94" s="397">
        <f>I95+I96</f>
        <v>0</v>
      </c>
      <c r="J94" s="397" t="e">
        <f>I94/H94*100</f>
        <v>#DIV/0!</v>
      </c>
      <c r="K94" s="397">
        <f>K95+K96</f>
        <v>120</v>
      </c>
      <c r="L94" s="397">
        <f>L95+L96</f>
        <v>120</v>
      </c>
      <c r="M94" s="397">
        <f>L94/K94*100</f>
        <v>100</v>
      </c>
      <c r="N94" s="397">
        <f>N95+N96</f>
        <v>0</v>
      </c>
      <c r="O94" s="397">
        <f>O95+O96</f>
        <v>0</v>
      </c>
      <c r="P94" s="397" t="e">
        <f>O94/N94*100</f>
        <v>#DIV/0!</v>
      </c>
      <c r="Q94" s="397">
        <f>Q95+Q96</f>
        <v>0</v>
      </c>
      <c r="R94" s="397">
        <f>R95+R96</f>
        <v>0</v>
      </c>
      <c r="S94" s="397" t="e">
        <f>R94/Q94*100</f>
        <v>#DIV/0!</v>
      </c>
      <c r="T94" s="397">
        <f>T95+T96</f>
        <v>0</v>
      </c>
      <c r="U94" s="397">
        <f>U95+U96</f>
        <v>0</v>
      </c>
      <c r="V94" s="397" t="e">
        <f>U94/T94*100</f>
        <v>#DIV/0!</v>
      </c>
      <c r="W94" s="397">
        <f>W95+W96</f>
        <v>0</v>
      </c>
      <c r="X94" s="397">
        <f>X95+X96</f>
        <v>0</v>
      </c>
      <c r="Y94" s="397" t="e">
        <f>X94/W94*100</f>
        <v>#DIV/0!</v>
      </c>
      <c r="Z94" s="397">
        <f>Z95+Z96</f>
        <v>0</v>
      </c>
      <c r="AA94" s="397">
        <f>AA95+AA96</f>
        <v>0</v>
      </c>
      <c r="AB94" s="397" t="e">
        <f>AA94/Z94*100</f>
        <v>#DIV/0!</v>
      </c>
      <c r="AC94" s="397">
        <f>AC95+AC96</f>
        <v>249.1</v>
      </c>
      <c r="AD94" s="397">
        <f>AD95+AD96</f>
        <v>0</v>
      </c>
      <c r="AE94" s="397">
        <f>AD94/AC94*100</f>
        <v>0</v>
      </c>
      <c r="AF94" s="397">
        <f>AF95+AF96</f>
        <v>127</v>
      </c>
      <c r="AG94" s="397">
        <f>AG95+AG96</f>
        <v>0</v>
      </c>
      <c r="AH94" s="397">
        <f>AG94/AF94*100</f>
        <v>0</v>
      </c>
      <c r="AI94" s="397">
        <f>AI95+AI96</f>
        <v>12917.8</v>
      </c>
      <c r="AJ94" s="397">
        <f>AJ95+AJ96</f>
        <v>0</v>
      </c>
      <c r="AK94" s="397">
        <f>AJ94/AI94*100</f>
        <v>0</v>
      </c>
      <c r="AL94" s="397">
        <f>AL95+AL96</f>
        <v>0</v>
      </c>
      <c r="AM94" s="397">
        <f>AM95+AM96</f>
        <v>0</v>
      </c>
      <c r="AN94" s="397" t="e">
        <f>AM94/AL94*100</f>
        <v>#DIV/0!</v>
      </c>
      <c r="AO94" s="397">
        <f>AO95+AO96</f>
        <v>0</v>
      </c>
      <c r="AP94" s="397">
        <f>AP95+AP96</f>
        <v>0</v>
      </c>
      <c r="AQ94" s="397" t="e">
        <f>AP94/AO94*100</f>
        <v>#DIV/0!</v>
      </c>
      <c r="AR94" s="454"/>
    </row>
    <row r="95" spans="1:44" s="346" customFormat="1" ht="23.45" customHeight="1" x14ac:dyDescent="0.25">
      <c r="A95" s="497"/>
      <c r="B95" s="498"/>
      <c r="C95" s="482"/>
      <c r="D95" s="455" t="s">
        <v>43</v>
      </c>
      <c r="E95" s="403">
        <f t="shared" ref="E95:E108" si="97">H95+K95+N95+Q95+T95+W95+Z95+AC95+AF95+AI95+AL95+AO95</f>
        <v>13413.9</v>
      </c>
      <c r="F95" s="403">
        <f t="shared" si="95"/>
        <v>120</v>
      </c>
      <c r="G95" s="396">
        <f t="shared" si="96"/>
        <v>8.9459441325788931E-3</v>
      </c>
      <c r="H95" s="397">
        <f>H98+H101+H104+H107</f>
        <v>0</v>
      </c>
      <c r="I95" s="397">
        <f>I98+I101+I104+I107</f>
        <v>0</v>
      </c>
      <c r="J95" s="499"/>
      <c r="K95" s="397">
        <f>K98+K101+K104+K107</f>
        <v>120</v>
      </c>
      <c r="L95" s="397">
        <f>L98+L101+L104+L107</f>
        <v>120</v>
      </c>
      <c r="M95" s="499"/>
      <c r="N95" s="397">
        <f>N98+N101+N104+N107</f>
        <v>0</v>
      </c>
      <c r="O95" s="397">
        <f>O98+O101+O104+O107</f>
        <v>0</v>
      </c>
      <c r="P95" s="499"/>
      <c r="Q95" s="397">
        <f>Q98+Q101+Q104+Q107</f>
        <v>0</v>
      </c>
      <c r="R95" s="397">
        <f>R98+R101+R104+R107</f>
        <v>0</v>
      </c>
      <c r="S95" s="499"/>
      <c r="T95" s="397">
        <f>T98+T101+T104+T107</f>
        <v>0</v>
      </c>
      <c r="U95" s="397">
        <f>U98+U101+U104+U107</f>
        <v>0</v>
      </c>
      <c r="V95" s="499"/>
      <c r="W95" s="397">
        <f>W98+W101+W104+W107</f>
        <v>0</v>
      </c>
      <c r="X95" s="397">
        <f>X98+X101+X104+X107</f>
        <v>0</v>
      </c>
      <c r="Y95" s="499"/>
      <c r="Z95" s="397">
        <f>Z98+Z101+Z104+Z107</f>
        <v>0</v>
      </c>
      <c r="AA95" s="397">
        <f>AA98+AA101+AA104+AA107</f>
        <v>0</v>
      </c>
      <c r="AB95" s="499"/>
      <c r="AC95" s="397">
        <f>AC98+AC101+AC104+AC107</f>
        <v>249.1</v>
      </c>
      <c r="AD95" s="397">
        <f>AD98+AD101+AD104+AD107</f>
        <v>0</v>
      </c>
      <c r="AE95" s="499"/>
      <c r="AF95" s="397">
        <f>AF98+AF101+AF104+AF107</f>
        <v>127</v>
      </c>
      <c r="AG95" s="397">
        <f>AG98+AG101+AG104+AG107</f>
        <v>0</v>
      </c>
      <c r="AH95" s="499"/>
      <c r="AI95" s="397">
        <f>AI98+AI101+AI104+AI107</f>
        <v>12917.8</v>
      </c>
      <c r="AJ95" s="397">
        <f>AJ98+AJ101+AJ104+AJ107</f>
        <v>0</v>
      </c>
      <c r="AK95" s="499"/>
      <c r="AL95" s="397">
        <f>AL98+AL101+AL104+AL107</f>
        <v>0</v>
      </c>
      <c r="AM95" s="397">
        <f>AM98+AM101+AM104+AM107</f>
        <v>0</v>
      </c>
      <c r="AN95" s="499"/>
      <c r="AO95" s="397">
        <f>AO98+AO101+AO104+AO107</f>
        <v>0</v>
      </c>
      <c r="AP95" s="397">
        <f>AP98+AP101+AP104+AP107</f>
        <v>0</v>
      </c>
      <c r="AQ95" s="499"/>
      <c r="AR95" s="456"/>
    </row>
    <row r="96" spans="1:44" s="346" customFormat="1" ht="53.25" customHeight="1" x14ac:dyDescent="0.25">
      <c r="A96" s="500"/>
      <c r="B96" s="501"/>
      <c r="C96" s="484"/>
      <c r="D96" s="455" t="s">
        <v>265</v>
      </c>
      <c r="E96" s="403">
        <f t="shared" si="97"/>
        <v>0</v>
      </c>
      <c r="F96" s="403">
        <f t="shared" si="95"/>
        <v>0</v>
      </c>
      <c r="G96" s="396" t="e">
        <f t="shared" si="96"/>
        <v>#DIV/0!</v>
      </c>
      <c r="H96" s="397">
        <f>H99+H102+H105+H108</f>
        <v>0</v>
      </c>
      <c r="I96" s="397">
        <f>I99+I102+I105+I108</f>
        <v>0</v>
      </c>
      <c r="J96" s="499"/>
      <c r="K96" s="397">
        <f>K99+K102+K105+K108</f>
        <v>0</v>
      </c>
      <c r="L96" s="397">
        <f>L99+L102+L105+L108</f>
        <v>0</v>
      </c>
      <c r="M96" s="499"/>
      <c r="N96" s="397">
        <f>N99+N102+N105+N108</f>
        <v>0</v>
      </c>
      <c r="O96" s="397">
        <f>O99+O102+O105+O108</f>
        <v>0</v>
      </c>
      <c r="P96" s="499"/>
      <c r="Q96" s="397">
        <f>Q99+Q102+Q105+Q108</f>
        <v>0</v>
      </c>
      <c r="R96" s="397">
        <f>R99+R102+R105+R108</f>
        <v>0</v>
      </c>
      <c r="S96" s="499"/>
      <c r="T96" s="397">
        <f>T99+T102+T105+T108</f>
        <v>0</v>
      </c>
      <c r="U96" s="397">
        <f>U99+U102+U105+U108</f>
        <v>0</v>
      </c>
      <c r="V96" s="499"/>
      <c r="W96" s="397">
        <f>W99+W102+W105+W108</f>
        <v>0</v>
      </c>
      <c r="X96" s="397">
        <f>X99+X102+X105+X108</f>
        <v>0</v>
      </c>
      <c r="Y96" s="499"/>
      <c r="Z96" s="397">
        <f>Z99+Z102+Z105+Z108</f>
        <v>0</v>
      </c>
      <c r="AA96" s="397">
        <f>AA99+AA102+AA105+AA108</f>
        <v>0</v>
      </c>
      <c r="AB96" s="499"/>
      <c r="AC96" s="397">
        <f>AC99+AC102+AC105+AC108</f>
        <v>0</v>
      </c>
      <c r="AD96" s="397">
        <f>AD99+AD102+AD105+AD108</f>
        <v>0</v>
      </c>
      <c r="AE96" s="499"/>
      <c r="AF96" s="397">
        <f>AF99+AF102+AF105+AF108</f>
        <v>0</v>
      </c>
      <c r="AG96" s="397">
        <f>AG99+AG102+AG105+AG108</f>
        <v>0</v>
      </c>
      <c r="AH96" s="499"/>
      <c r="AI96" s="397">
        <f>AI99+AI102+AI105+AI108</f>
        <v>0</v>
      </c>
      <c r="AJ96" s="397">
        <f>AJ99+AJ102+AJ105+AJ108</f>
        <v>0</v>
      </c>
      <c r="AK96" s="499"/>
      <c r="AL96" s="397">
        <f>AL99+AL102+AL105+AL108</f>
        <v>0</v>
      </c>
      <c r="AM96" s="397">
        <f>AM99+AM102+AM105+AM108</f>
        <v>0</v>
      </c>
      <c r="AN96" s="499"/>
      <c r="AO96" s="397">
        <f>AO99+AO102+AO105+AO108</f>
        <v>0</v>
      </c>
      <c r="AP96" s="397">
        <f>AP99+AP102+AP105+AP108</f>
        <v>0</v>
      </c>
      <c r="AQ96" s="499"/>
      <c r="AR96" s="456"/>
    </row>
    <row r="97" spans="1:44" ht="23.45" customHeight="1" x14ac:dyDescent="0.25">
      <c r="A97" s="491" t="s">
        <v>338</v>
      </c>
      <c r="B97" s="487" t="s">
        <v>425</v>
      </c>
      <c r="C97" s="487" t="s">
        <v>321</v>
      </c>
      <c r="D97" s="436" t="s">
        <v>41</v>
      </c>
      <c r="E97" s="403">
        <f t="shared" si="97"/>
        <v>8700</v>
      </c>
      <c r="F97" s="403">
        <f t="shared" si="95"/>
        <v>120</v>
      </c>
      <c r="G97" s="396">
        <f t="shared" si="96"/>
        <v>1.3793103448275862E-2</v>
      </c>
      <c r="H97" s="397">
        <f>H98+H99</f>
        <v>0</v>
      </c>
      <c r="I97" s="397">
        <f>I98+I99</f>
        <v>0</v>
      </c>
      <c r="J97" s="397" t="e">
        <f>I97/H97*100</f>
        <v>#DIV/0!</v>
      </c>
      <c r="K97" s="397">
        <f>K98+K99</f>
        <v>120</v>
      </c>
      <c r="L97" s="397">
        <f>L98+L99</f>
        <v>120</v>
      </c>
      <c r="M97" s="397">
        <f>L97/K97*100</f>
        <v>100</v>
      </c>
      <c r="N97" s="397">
        <f>N98+N99</f>
        <v>0</v>
      </c>
      <c r="O97" s="397">
        <f>O98+O99</f>
        <v>0</v>
      </c>
      <c r="P97" s="397" t="e">
        <f>O97/N97*100</f>
        <v>#DIV/0!</v>
      </c>
      <c r="Q97" s="397">
        <f>Q98+Q99</f>
        <v>0</v>
      </c>
      <c r="R97" s="397">
        <f>R98+R99</f>
        <v>0</v>
      </c>
      <c r="S97" s="397" t="e">
        <f>R97/Q97*100</f>
        <v>#DIV/0!</v>
      </c>
      <c r="T97" s="397">
        <f>T98+T99</f>
        <v>0</v>
      </c>
      <c r="U97" s="397">
        <f>U98+U99</f>
        <v>0</v>
      </c>
      <c r="V97" s="397" t="e">
        <f>U97/T97*100</f>
        <v>#DIV/0!</v>
      </c>
      <c r="W97" s="397">
        <f>W98+W99</f>
        <v>0</v>
      </c>
      <c r="X97" s="397">
        <f>X98+X99</f>
        <v>0</v>
      </c>
      <c r="Y97" s="397" t="e">
        <f>X97/W97*100</f>
        <v>#DIV/0!</v>
      </c>
      <c r="Z97" s="397">
        <f>Z98+Z99</f>
        <v>0</v>
      </c>
      <c r="AA97" s="397">
        <f>AA98+AA99</f>
        <v>0</v>
      </c>
      <c r="AB97" s="397" t="e">
        <f>AA97/Z97*100</f>
        <v>#DIV/0!</v>
      </c>
      <c r="AC97" s="397">
        <f>AC98+AC99</f>
        <v>0</v>
      </c>
      <c r="AD97" s="397">
        <f>AD98+AD99</f>
        <v>0</v>
      </c>
      <c r="AE97" s="397" t="e">
        <f>AD97/AC97*100</f>
        <v>#DIV/0!</v>
      </c>
      <c r="AF97" s="397">
        <f>AF98+AF99</f>
        <v>0</v>
      </c>
      <c r="AG97" s="397">
        <f>AG98+AG99</f>
        <v>0</v>
      </c>
      <c r="AH97" s="397" t="e">
        <f>AG97/AF97*100</f>
        <v>#DIV/0!</v>
      </c>
      <c r="AI97" s="397">
        <f>AI98+AI99</f>
        <v>8580</v>
      </c>
      <c r="AJ97" s="397">
        <f>AJ98+AJ99</f>
        <v>0</v>
      </c>
      <c r="AK97" s="397">
        <f>AJ97/AI97*100</f>
        <v>0</v>
      </c>
      <c r="AL97" s="397">
        <f>AL98+AL99</f>
        <v>0</v>
      </c>
      <c r="AM97" s="397">
        <f>AM98+AM99</f>
        <v>0</v>
      </c>
      <c r="AN97" s="397" t="e">
        <f>AM97/AL97*100</f>
        <v>#DIV/0!</v>
      </c>
      <c r="AO97" s="397">
        <f>AO98+AO99</f>
        <v>0</v>
      </c>
      <c r="AP97" s="397">
        <f>AP98+AP99</f>
        <v>0</v>
      </c>
      <c r="AQ97" s="397" t="e">
        <f>AP97/AO97*100</f>
        <v>#DIV/0!</v>
      </c>
      <c r="AR97" s="460"/>
    </row>
    <row r="98" spans="1:44" ht="23.45" customHeight="1" x14ac:dyDescent="0.25">
      <c r="A98" s="492"/>
      <c r="B98" s="493"/>
      <c r="C98" s="489"/>
      <c r="D98" s="418" t="s">
        <v>43</v>
      </c>
      <c r="E98" s="461">
        <f t="shared" si="97"/>
        <v>8700</v>
      </c>
      <c r="F98" s="461">
        <f t="shared" si="95"/>
        <v>120</v>
      </c>
      <c r="G98" s="462">
        <f t="shared" si="96"/>
        <v>1.3793103448275862E-2</v>
      </c>
      <c r="H98" s="463"/>
      <c r="I98" s="463"/>
      <c r="J98" s="464"/>
      <c r="K98" s="463">
        <v>120</v>
      </c>
      <c r="L98" s="463">
        <v>120</v>
      </c>
      <c r="M98" s="464"/>
      <c r="N98" s="463"/>
      <c r="O98" s="463"/>
      <c r="P98" s="464"/>
      <c r="Q98" s="463"/>
      <c r="R98" s="463"/>
      <c r="S98" s="464"/>
      <c r="T98" s="463"/>
      <c r="U98" s="463"/>
      <c r="V98" s="464"/>
      <c r="W98" s="463"/>
      <c r="X98" s="463"/>
      <c r="Y98" s="464"/>
      <c r="Z98" s="463"/>
      <c r="AA98" s="463"/>
      <c r="AB98" s="464"/>
      <c r="AC98" s="463"/>
      <c r="AD98" s="463"/>
      <c r="AE98" s="464"/>
      <c r="AF98" s="463"/>
      <c r="AG98" s="463"/>
      <c r="AH98" s="464"/>
      <c r="AI98" s="463">
        <v>8580</v>
      </c>
      <c r="AJ98" s="463"/>
      <c r="AK98" s="464"/>
      <c r="AL98" s="463"/>
      <c r="AM98" s="463"/>
      <c r="AN98" s="464"/>
      <c r="AO98" s="463"/>
      <c r="AP98" s="463"/>
      <c r="AQ98" s="464"/>
      <c r="AR98" s="465"/>
    </row>
    <row r="99" spans="1:44" ht="23.45" customHeight="1" x14ac:dyDescent="0.25">
      <c r="A99" s="494"/>
      <c r="B99" s="495"/>
      <c r="C99" s="490"/>
      <c r="D99" s="418" t="s">
        <v>265</v>
      </c>
      <c r="E99" s="461">
        <f t="shared" si="97"/>
        <v>0</v>
      </c>
      <c r="F99" s="461">
        <f t="shared" si="95"/>
        <v>0</v>
      </c>
      <c r="G99" s="462" t="e">
        <f t="shared" si="96"/>
        <v>#DIV/0!</v>
      </c>
      <c r="H99" s="463"/>
      <c r="I99" s="463"/>
      <c r="J99" s="464"/>
      <c r="K99" s="463"/>
      <c r="L99" s="463"/>
      <c r="M99" s="464"/>
      <c r="N99" s="463"/>
      <c r="O99" s="463"/>
      <c r="P99" s="464"/>
      <c r="Q99" s="463"/>
      <c r="R99" s="463"/>
      <c r="S99" s="464"/>
      <c r="T99" s="463"/>
      <c r="U99" s="463"/>
      <c r="V99" s="464"/>
      <c r="W99" s="463"/>
      <c r="X99" s="463"/>
      <c r="Y99" s="464"/>
      <c r="Z99" s="463"/>
      <c r="AA99" s="463"/>
      <c r="AB99" s="464"/>
      <c r="AC99" s="463"/>
      <c r="AD99" s="463"/>
      <c r="AE99" s="464"/>
      <c r="AF99" s="463"/>
      <c r="AG99" s="463"/>
      <c r="AH99" s="464"/>
      <c r="AI99" s="463"/>
      <c r="AJ99" s="463"/>
      <c r="AK99" s="464"/>
      <c r="AL99" s="463"/>
      <c r="AM99" s="463"/>
      <c r="AN99" s="464"/>
      <c r="AO99" s="463"/>
      <c r="AP99" s="463"/>
      <c r="AQ99" s="464"/>
      <c r="AR99" s="465"/>
    </row>
    <row r="100" spans="1:44" ht="23.45" customHeight="1" x14ac:dyDescent="0.25">
      <c r="A100" s="491" t="s">
        <v>422</v>
      </c>
      <c r="B100" s="487" t="s">
        <v>426</v>
      </c>
      <c r="C100" s="487" t="s">
        <v>321</v>
      </c>
      <c r="D100" s="436" t="s">
        <v>41</v>
      </c>
      <c r="E100" s="403">
        <f t="shared" si="97"/>
        <v>4337.8</v>
      </c>
      <c r="F100" s="403">
        <f t="shared" si="95"/>
        <v>0</v>
      </c>
      <c r="G100" s="396">
        <f t="shared" si="96"/>
        <v>0</v>
      </c>
      <c r="H100" s="397">
        <f>H101+H102</f>
        <v>0</v>
      </c>
      <c r="I100" s="397">
        <f>I101+I102</f>
        <v>0</v>
      </c>
      <c r="J100" s="397" t="e">
        <f>I100/H100*100</f>
        <v>#DIV/0!</v>
      </c>
      <c r="K100" s="397">
        <f>K101+K102</f>
        <v>0</v>
      </c>
      <c r="L100" s="397">
        <f>L101+L102</f>
        <v>0</v>
      </c>
      <c r="M100" s="397" t="e">
        <f>L100/K100*100</f>
        <v>#DIV/0!</v>
      </c>
      <c r="N100" s="397">
        <f>N101+N102</f>
        <v>0</v>
      </c>
      <c r="O100" s="397">
        <f>O101+O102</f>
        <v>0</v>
      </c>
      <c r="P100" s="397" t="e">
        <f>O100/N100*100</f>
        <v>#DIV/0!</v>
      </c>
      <c r="Q100" s="397">
        <f>Q101+Q102</f>
        <v>0</v>
      </c>
      <c r="R100" s="397">
        <f>R101+R102</f>
        <v>0</v>
      </c>
      <c r="S100" s="397" t="e">
        <f>R100/Q100*100</f>
        <v>#DIV/0!</v>
      </c>
      <c r="T100" s="397">
        <f>T101+T102</f>
        <v>0</v>
      </c>
      <c r="U100" s="397">
        <f>U101+U102</f>
        <v>0</v>
      </c>
      <c r="V100" s="397" t="e">
        <f>U100/T100*100</f>
        <v>#DIV/0!</v>
      </c>
      <c r="W100" s="397">
        <f>W101+W102</f>
        <v>0</v>
      </c>
      <c r="X100" s="397">
        <f>X101+X102</f>
        <v>0</v>
      </c>
      <c r="Y100" s="397" t="e">
        <f>X100/W100*100</f>
        <v>#DIV/0!</v>
      </c>
      <c r="Z100" s="397">
        <f>Z101+Z102</f>
        <v>0</v>
      </c>
      <c r="AA100" s="397">
        <f>AA101+AA102</f>
        <v>0</v>
      </c>
      <c r="AB100" s="397" t="e">
        <f>AA100/Z100*100</f>
        <v>#DIV/0!</v>
      </c>
      <c r="AC100" s="397">
        <f>AC101+AC102</f>
        <v>0</v>
      </c>
      <c r="AD100" s="397">
        <f>AD101+AD102</f>
        <v>0</v>
      </c>
      <c r="AE100" s="397" t="e">
        <f>AD100/AC100*100</f>
        <v>#DIV/0!</v>
      </c>
      <c r="AF100" s="397">
        <f>AF101+AF102</f>
        <v>0</v>
      </c>
      <c r="AG100" s="397">
        <f>AG101+AG102</f>
        <v>0</v>
      </c>
      <c r="AH100" s="397" t="e">
        <f>AG100/AF100*100</f>
        <v>#DIV/0!</v>
      </c>
      <c r="AI100" s="397">
        <f>AI101+AI102</f>
        <v>4337.8</v>
      </c>
      <c r="AJ100" s="397">
        <f>AJ101+AJ102</f>
        <v>0</v>
      </c>
      <c r="AK100" s="397">
        <f>AJ100/AI100*100</f>
        <v>0</v>
      </c>
      <c r="AL100" s="397">
        <f>AL101+AL102</f>
        <v>0</v>
      </c>
      <c r="AM100" s="397">
        <f>AM101+AM102</f>
        <v>0</v>
      </c>
      <c r="AN100" s="397" t="e">
        <f>AM100/AL100*100</f>
        <v>#DIV/0!</v>
      </c>
      <c r="AO100" s="397">
        <f>AO101+AO102</f>
        <v>0</v>
      </c>
      <c r="AP100" s="397">
        <f>AP101+AP102</f>
        <v>0</v>
      </c>
      <c r="AQ100" s="397" t="e">
        <f>AP100/AO100*100</f>
        <v>#DIV/0!</v>
      </c>
      <c r="AR100" s="460"/>
    </row>
    <row r="101" spans="1:44" ht="23.45" customHeight="1" x14ac:dyDescent="0.25">
      <c r="A101" s="492"/>
      <c r="B101" s="493"/>
      <c r="C101" s="489"/>
      <c r="D101" s="418" t="s">
        <v>43</v>
      </c>
      <c r="E101" s="461">
        <f t="shared" si="97"/>
        <v>4337.8</v>
      </c>
      <c r="F101" s="461">
        <f t="shared" si="95"/>
        <v>0</v>
      </c>
      <c r="G101" s="462">
        <f t="shared" si="96"/>
        <v>0</v>
      </c>
      <c r="H101" s="463"/>
      <c r="I101" s="463"/>
      <c r="J101" s="464"/>
      <c r="K101" s="463"/>
      <c r="L101" s="463"/>
      <c r="M101" s="464"/>
      <c r="N101" s="463"/>
      <c r="O101" s="463"/>
      <c r="P101" s="464"/>
      <c r="Q101" s="463"/>
      <c r="R101" s="463"/>
      <c r="S101" s="464"/>
      <c r="T101" s="463"/>
      <c r="U101" s="463"/>
      <c r="V101" s="464"/>
      <c r="W101" s="463"/>
      <c r="X101" s="463"/>
      <c r="Y101" s="464"/>
      <c r="Z101" s="463"/>
      <c r="AA101" s="463"/>
      <c r="AB101" s="464"/>
      <c r="AC101" s="463"/>
      <c r="AD101" s="463"/>
      <c r="AE101" s="464"/>
      <c r="AF101" s="463"/>
      <c r="AG101" s="463"/>
      <c r="AH101" s="464"/>
      <c r="AI101" s="463">
        <v>4337.8</v>
      </c>
      <c r="AJ101" s="463"/>
      <c r="AK101" s="464"/>
      <c r="AL101" s="463"/>
      <c r="AM101" s="463"/>
      <c r="AN101" s="464"/>
      <c r="AO101" s="463"/>
      <c r="AP101" s="463"/>
      <c r="AQ101" s="464"/>
      <c r="AR101" s="465"/>
    </row>
    <row r="102" spans="1:44" ht="23.45" customHeight="1" x14ac:dyDescent="0.25">
      <c r="A102" s="494"/>
      <c r="B102" s="495"/>
      <c r="C102" s="490"/>
      <c r="D102" s="418" t="s">
        <v>265</v>
      </c>
      <c r="E102" s="461">
        <f t="shared" si="97"/>
        <v>0</v>
      </c>
      <c r="F102" s="461">
        <f t="shared" si="95"/>
        <v>0</v>
      </c>
      <c r="G102" s="462" t="e">
        <f t="shared" si="96"/>
        <v>#DIV/0!</v>
      </c>
      <c r="H102" s="463"/>
      <c r="I102" s="463"/>
      <c r="J102" s="464"/>
      <c r="K102" s="463"/>
      <c r="L102" s="463"/>
      <c r="M102" s="464"/>
      <c r="N102" s="463"/>
      <c r="O102" s="463"/>
      <c r="P102" s="464"/>
      <c r="Q102" s="463"/>
      <c r="R102" s="463"/>
      <c r="S102" s="464"/>
      <c r="T102" s="463"/>
      <c r="U102" s="463"/>
      <c r="V102" s="464"/>
      <c r="W102" s="463"/>
      <c r="X102" s="463"/>
      <c r="Y102" s="464"/>
      <c r="Z102" s="463"/>
      <c r="AA102" s="463"/>
      <c r="AB102" s="464"/>
      <c r="AC102" s="463"/>
      <c r="AD102" s="463"/>
      <c r="AE102" s="464"/>
      <c r="AF102" s="463"/>
      <c r="AG102" s="463"/>
      <c r="AH102" s="464"/>
      <c r="AI102" s="463"/>
      <c r="AJ102" s="463"/>
      <c r="AK102" s="464"/>
      <c r="AL102" s="463"/>
      <c r="AM102" s="463"/>
      <c r="AN102" s="464"/>
      <c r="AO102" s="463"/>
      <c r="AP102" s="463"/>
      <c r="AQ102" s="464"/>
      <c r="AR102" s="465"/>
    </row>
    <row r="103" spans="1:44" ht="23.45" customHeight="1" x14ac:dyDescent="0.25">
      <c r="A103" s="491" t="s">
        <v>423</v>
      </c>
      <c r="B103" s="487" t="s">
        <v>427</v>
      </c>
      <c r="C103" s="487" t="s">
        <v>321</v>
      </c>
      <c r="D103" s="436" t="s">
        <v>41</v>
      </c>
      <c r="E103" s="403">
        <f t="shared" si="97"/>
        <v>249.1</v>
      </c>
      <c r="F103" s="403">
        <f t="shared" si="95"/>
        <v>0</v>
      </c>
      <c r="G103" s="396">
        <f t="shared" si="96"/>
        <v>0</v>
      </c>
      <c r="H103" s="397">
        <f>H104+H105</f>
        <v>0</v>
      </c>
      <c r="I103" s="397">
        <f>I104+I105</f>
        <v>0</v>
      </c>
      <c r="J103" s="397" t="e">
        <f>I103/H103*100</f>
        <v>#DIV/0!</v>
      </c>
      <c r="K103" s="397">
        <f>K104+K105</f>
        <v>0</v>
      </c>
      <c r="L103" s="397">
        <f>L104+L105</f>
        <v>0</v>
      </c>
      <c r="M103" s="397" t="e">
        <f>L103/K103*100</f>
        <v>#DIV/0!</v>
      </c>
      <c r="N103" s="397">
        <f>N104+N105</f>
        <v>0</v>
      </c>
      <c r="O103" s="397">
        <f>O104+O105</f>
        <v>0</v>
      </c>
      <c r="P103" s="397" t="e">
        <f>O103/N103*100</f>
        <v>#DIV/0!</v>
      </c>
      <c r="Q103" s="397">
        <f>Q104+Q105</f>
        <v>0</v>
      </c>
      <c r="R103" s="397">
        <f>R104+R105</f>
        <v>0</v>
      </c>
      <c r="S103" s="397" t="e">
        <f>R103/Q103*100</f>
        <v>#DIV/0!</v>
      </c>
      <c r="T103" s="397">
        <f>T104+T105</f>
        <v>0</v>
      </c>
      <c r="U103" s="397">
        <f>U104+U105</f>
        <v>0</v>
      </c>
      <c r="V103" s="397" t="e">
        <f>U103/T103*100</f>
        <v>#DIV/0!</v>
      </c>
      <c r="W103" s="397">
        <f>W104+W105</f>
        <v>0</v>
      </c>
      <c r="X103" s="397">
        <f>X104+X105</f>
        <v>0</v>
      </c>
      <c r="Y103" s="397" t="e">
        <f>X103/W103*100</f>
        <v>#DIV/0!</v>
      </c>
      <c r="Z103" s="397">
        <f>Z104+Z105</f>
        <v>0</v>
      </c>
      <c r="AA103" s="397">
        <f>AA104+AA105</f>
        <v>0</v>
      </c>
      <c r="AB103" s="397" t="e">
        <f>AA103/Z103*100</f>
        <v>#DIV/0!</v>
      </c>
      <c r="AC103" s="397">
        <f>AC104+AC105</f>
        <v>249.1</v>
      </c>
      <c r="AD103" s="397">
        <f>AD104+AD105</f>
        <v>0</v>
      </c>
      <c r="AE103" s="397">
        <f>AD103/AC103*100</f>
        <v>0</v>
      </c>
      <c r="AF103" s="397">
        <f>AF104+AF105</f>
        <v>0</v>
      </c>
      <c r="AG103" s="397">
        <f>AG104+AG105</f>
        <v>0</v>
      </c>
      <c r="AH103" s="397" t="e">
        <f>AG103/AF103*100</f>
        <v>#DIV/0!</v>
      </c>
      <c r="AI103" s="397">
        <f>AI104+AI105</f>
        <v>0</v>
      </c>
      <c r="AJ103" s="397">
        <f>AJ104+AJ105</f>
        <v>0</v>
      </c>
      <c r="AK103" s="397" t="e">
        <f>AJ103/AI103*100</f>
        <v>#DIV/0!</v>
      </c>
      <c r="AL103" s="397">
        <f>AL104+AL105</f>
        <v>0</v>
      </c>
      <c r="AM103" s="397">
        <f>AM104+AM105</f>
        <v>0</v>
      </c>
      <c r="AN103" s="397" t="e">
        <f>AM103/AL103*100</f>
        <v>#DIV/0!</v>
      </c>
      <c r="AO103" s="397">
        <f>AO104+AO105</f>
        <v>0</v>
      </c>
      <c r="AP103" s="397">
        <f>AP104+AP105</f>
        <v>0</v>
      </c>
      <c r="AQ103" s="397" t="e">
        <f>AP103/AO103*100</f>
        <v>#DIV/0!</v>
      </c>
      <c r="AR103" s="460"/>
    </row>
    <row r="104" spans="1:44" ht="23.45" customHeight="1" x14ac:dyDescent="0.25">
      <c r="A104" s="492"/>
      <c r="B104" s="493"/>
      <c r="C104" s="489"/>
      <c r="D104" s="418" t="s">
        <v>43</v>
      </c>
      <c r="E104" s="461">
        <f t="shared" si="97"/>
        <v>249.1</v>
      </c>
      <c r="F104" s="461">
        <f t="shared" si="95"/>
        <v>0</v>
      </c>
      <c r="G104" s="462">
        <f t="shared" si="96"/>
        <v>0</v>
      </c>
      <c r="H104" s="463"/>
      <c r="I104" s="463"/>
      <c r="J104" s="464"/>
      <c r="K104" s="463"/>
      <c r="L104" s="463"/>
      <c r="M104" s="464"/>
      <c r="N104" s="463"/>
      <c r="O104" s="463"/>
      <c r="P104" s="464"/>
      <c r="Q104" s="463"/>
      <c r="R104" s="463"/>
      <c r="S104" s="464"/>
      <c r="T104" s="463"/>
      <c r="U104" s="463"/>
      <c r="V104" s="464"/>
      <c r="W104" s="463"/>
      <c r="X104" s="463"/>
      <c r="Y104" s="464"/>
      <c r="Z104" s="463"/>
      <c r="AA104" s="463"/>
      <c r="AB104" s="464"/>
      <c r="AC104" s="463">
        <v>249.1</v>
      </c>
      <c r="AD104" s="463"/>
      <c r="AE104" s="464"/>
      <c r="AF104" s="463"/>
      <c r="AG104" s="463"/>
      <c r="AH104" s="464"/>
      <c r="AI104" s="463"/>
      <c r="AJ104" s="463"/>
      <c r="AK104" s="464"/>
      <c r="AL104" s="463"/>
      <c r="AM104" s="463"/>
      <c r="AN104" s="464"/>
      <c r="AO104" s="463"/>
      <c r="AP104" s="463"/>
      <c r="AQ104" s="464"/>
      <c r="AR104" s="465"/>
    </row>
    <row r="105" spans="1:44" ht="23.45" customHeight="1" x14ac:dyDescent="0.25">
      <c r="A105" s="494"/>
      <c r="B105" s="495"/>
      <c r="C105" s="490"/>
      <c r="D105" s="418" t="s">
        <v>265</v>
      </c>
      <c r="E105" s="461">
        <f t="shared" si="97"/>
        <v>0</v>
      </c>
      <c r="F105" s="461">
        <f t="shared" si="95"/>
        <v>0</v>
      </c>
      <c r="G105" s="462" t="e">
        <f t="shared" si="96"/>
        <v>#DIV/0!</v>
      </c>
      <c r="H105" s="463"/>
      <c r="I105" s="463"/>
      <c r="J105" s="464"/>
      <c r="K105" s="463"/>
      <c r="L105" s="463"/>
      <c r="M105" s="464"/>
      <c r="N105" s="463"/>
      <c r="O105" s="463"/>
      <c r="P105" s="464"/>
      <c r="Q105" s="463"/>
      <c r="R105" s="463"/>
      <c r="S105" s="464"/>
      <c r="T105" s="463"/>
      <c r="U105" s="463"/>
      <c r="V105" s="464"/>
      <c r="W105" s="463"/>
      <c r="X105" s="463"/>
      <c r="Y105" s="464"/>
      <c r="Z105" s="463"/>
      <c r="AA105" s="463"/>
      <c r="AB105" s="464"/>
      <c r="AC105" s="463"/>
      <c r="AD105" s="463"/>
      <c r="AE105" s="464"/>
      <c r="AF105" s="463"/>
      <c r="AG105" s="463"/>
      <c r="AH105" s="464"/>
      <c r="AI105" s="463"/>
      <c r="AJ105" s="463"/>
      <c r="AK105" s="464"/>
      <c r="AL105" s="463"/>
      <c r="AM105" s="463"/>
      <c r="AN105" s="464"/>
      <c r="AO105" s="463"/>
      <c r="AP105" s="463"/>
      <c r="AQ105" s="464"/>
      <c r="AR105" s="465"/>
    </row>
    <row r="106" spans="1:44" ht="27" customHeight="1" x14ac:dyDescent="0.25">
      <c r="A106" s="491" t="s">
        <v>424</v>
      </c>
      <c r="B106" s="487" t="s">
        <v>428</v>
      </c>
      <c r="C106" s="487" t="s">
        <v>321</v>
      </c>
      <c r="D106" s="436" t="s">
        <v>41</v>
      </c>
      <c r="E106" s="403">
        <f t="shared" si="97"/>
        <v>127</v>
      </c>
      <c r="F106" s="403">
        <f t="shared" si="95"/>
        <v>0</v>
      </c>
      <c r="G106" s="396">
        <f t="shared" si="96"/>
        <v>0</v>
      </c>
      <c r="H106" s="397">
        <f>H107+H108</f>
        <v>0</v>
      </c>
      <c r="I106" s="397">
        <f>I107+I108</f>
        <v>0</v>
      </c>
      <c r="J106" s="397" t="e">
        <f>I106/H106*100</f>
        <v>#DIV/0!</v>
      </c>
      <c r="K106" s="397">
        <f>K107+K108</f>
        <v>0</v>
      </c>
      <c r="L106" s="397">
        <f>L107+L108</f>
        <v>0</v>
      </c>
      <c r="M106" s="397" t="e">
        <f>L106/K106*100</f>
        <v>#DIV/0!</v>
      </c>
      <c r="N106" s="397">
        <f>N107+N108</f>
        <v>0</v>
      </c>
      <c r="O106" s="397">
        <f>O107+O108</f>
        <v>0</v>
      </c>
      <c r="P106" s="397" t="e">
        <f>O106/N106*100</f>
        <v>#DIV/0!</v>
      </c>
      <c r="Q106" s="397">
        <f>Q107+Q108</f>
        <v>0</v>
      </c>
      <c r="R106" s="397">
        <f>R107+R108</f>
        <v>0</v>
      </c>
      <c r="S106" s="397" t="e">
        <f>R106/Q106*100</f>
        <v>#DIV/0!</v>
      </c>
      <c r="T106" s="397">
        <f>T107+T108</f>
        <v>0</v>
      </c>
      <c r="U106" s="397">
        <f>U107+U108</f>
        <v>0</v>
      </c>
      <c r="V106" s="397" t="e">
        <f>U106/T106*100</f>
        <v>#DIV/0!</v>
      </c>
      <c r="W106" s="397">
        <f>W107+W108</f>
        <v>0</v>
      </c>
      <c r="X106" s="397">
        <f>X107+X108</f>
        <v>0</v>
      </c>
      <c r="Y106" s="397" t="e">
        <f>X106/W106*100</f>
        <v>#DIV/0!</v>
      </c>
      <c r="Z106" s="397">
        <f>Z107+Z108</f>
        <v>0</v>
      </c>
      <c r="AA106" s="397">
        <f>AA107+AA108</f>
        <v>0</v>
      </c>
      <c r="AB106" s="397" t="e">
        <f>AA106/Z106*100</f>
        <v>#DIV/0!</v>
      </c>
      <c r="AC106" s="397">
        <f>AC107+AC108</f>
        <v>0</v>
      </c>
      <c r="AD106" s="397">
        <f>AD107+AD108</f>
        <v>0</v>
      </c>
      <c r="AE106" s="397" t="e">
        <f>AD106/AC106*100</f>
        <v>#DIV/0!</v>
      </c>
      <c r="AF106" s="397">
        <f>AF107+AF108</f>
        <v>127</v>
      </c>
      <c r="AG106" s="397">
        <f>AG107+AG108</f>
        <v>0</v>
      </c>
      <c r="AH106" s="397">
        <f>AG106/AF106*100</f>
        <v>0</v>
      </c>
      <c r="AI106" s="397">
        <f>AI107+AI108</f>
        <v>0</v>
      </c>
      <c r="AJ106" s="397">
        <f>AJ107+AJ108</f>
        <v>0</v>
      </c>
      <c r="AK106" s="397" t="e">
        <f>AJ106/AI106*100</f>
        <v>#DIV/0!</v>
      </c>
      <c r="AL106" s="397">
        <f>AL107+AL108</f>
        <v>0</v>
      </c>
      <c r="AM106" s="397">
        <f>AM107+AM108</f>
        <v>0</v>
      </c>
      <c r="AN106" s="397" t="e">
        <f>AM106/AL106*100</f>
        <v>#DIV/0!</v>
      </c>
      <c r="AO106" s="397">
        <f>AO107+AO108</f>
        <v>0</v>
      </c>
      <c r="AP106" s="397">
        <f>AP107+AP108</f>
        <v>0</v>
      </c>
      <c r="AQ106" s="397" t="e">
        <f>AP106/AO106*100</f>
        <v>#DIV/0!</v>
      </c>
      <c r="AR106" s="460"/>
    </row>
    <row r="107" spans="1:44" ht="24.75" customHeight="1" x14ac:dyDescent="0.25">
      <c r="A107" s="492"/>
      <c r="B107" s="493"/>
      <c r="C107" s="489"/>
      <c r="D107" s="418" t="s">
        <v>43</v>
      </c>
      <c r="E107" s="461">
        <f t="shared" si="97"/>
        <v>127</v>
      </c>
      <c r="F107" s="461">
        <f t="shared" si="95"/>
        <v>0</v>
      </c>
      <c r="G107" s="462">
        <f t="shared" si="96"/>
        <v>0</v>
      </c>
      <c r="H107" s="463"/>
      <c r="I107" s="463"/>
      <c r="J107" s="464"/>
      <c r="K107" s="463"/>
      <c r="L107" s="463"/>
      <c r="M107" s="464"/>
      <c r="N107" s="463"/>
      <c r="O107" s="463"/>
      <c r="P107" s="464"/>
      <c r="Q107" s="463"/>
      <c r="R107" s="463"/>
      <c r="S107" s="464"/>
      <c r="T107" s="463"/>
      <c r="U107" s="463"/>
      <c r="V107" s="464"/>
      <c r="W107" s="463"/>
      <c r="X107" s="463"/>
      <c r="Y107" s="464"/>
      <c r="Z107" s="463"/>
      <c r="AA107" s="463"/>
      <c r="AB107" s="464"/>
      <c r="AC107" s="463"/>
      <c r="AD107" s="463"/>
      <c r="AE107" s="464"/>
      <c r="AF107" s="463">
        <v>127</v>
      </c>
      <c r="AG107" s="463"/>
      <c r="AH107" s="464"/>
      <c r="AI107" s="463"/>
      <c r="AJ107" s="463"/>
      <c r="AK107" s="464"/>
      <c r="AL107" s="463"/>
      <c r="AM107" s="463"/>
      <c r="AN107" s="464"/>
      <c r="AO107" s="463"/>
      <c r="AP107" s="463"/>
      <c r="AQ107" s="464"/>
      <c r="AR107" s="465"/>
    </row>
    <row r="108" spans="1:44" ht="40.5" customHeight="1" x14ac:dyDescent="0.25">
      <c r="A108" s="494"/>
      <c r="B108" s="495"/>
      <c r="C108" s="490"/>
      <c r="D108" s="418" t="s">
        <v>265</v>
      </c>
      <c r="E108" s="461">
        <f t="shared" si="97"/>
        <v>0</v>
      </c>
      <c r="F108" s="461">
        <f t="shared" si="95"/>
        <v>0</v>
      </c>
      <c r="G108" s="462" t="e">
        <f t="shared" si="96"/>
        <v>#DIV/0!</v>
      </c>
      <c r="H108" s="463"/>
      <c r="I108" s="463"/>
      <c r="J108" s="464"/>
      <c r="K108" s="463"/>
      <c r="L108" s="463"/>
      <c r="M108" s="464"/>
      <c r="N108" s="463"/>
      <c r="O108" s="463"/>
      <c r="P108" s="464"/>
      <c r="Q108" s="463"/>
      <c r="R108" s="463"/>
      <c r="S108" s="464"/>
      <c r="T108" s="463"/>
      <c r="U108" s="463"/>
      <c r="V108" s="464"/>
      <c r="W108" s="463"/>
      <c r="X108" s="463"/>
      <c r="Y108" s="464"/>
      <c r="Z108" s="463"/>
      <c r="AA108" s="463"/>
      <c r="AB108" s="464"/>
      <c r="AC108" s="463"/>
      <c r="AD108" s="463"/>
      <c r="AE108" s="464"/>
      <c r="AF108" s="463"/>
      <c r="AG108" s="463"/>
      <c r="AH108" s="464"/>
      <c r="AI108" s="463"/>
      <c r="AJ108" s="463"/>
      <c r="AK108" s="464"/>
      <c r="AL108" s="463"/>
      <c r="AM108" s="463"/>
      <c r="AN108" s="464"/>
      <c r="AO108" s="463"/>
      <c r="AP108" s="463"/>
      <c r="AQ108" s="464"/>
      <c r="AR108" s="465"/>
    </row>
    <row r="109" spans="1:44" s="346" customFormat="1" ht="23.45" customHeight="1" x14ac:dyDescent="0.25">
      <c r="A109" s="502" t="s">
        <v>266</v>
      </c>
      <c r="B109" s="503"/>
      <c r="C109" s="504"/>
      <c r="D109" s="436" t="s">
        <v>41</v>
      </c>
      <c r="E109" s="403">
        <f>H109+K109+N109+Q109+T109+W109+Z109+AC109+AF109+AI109+AL109+AO109</f>
        <v>229212.5</v>
      </c>
      <c r="F109" s="403">
        <f t="shared" ref="F109:F111" si="98">I109+L109+O109+R109+U109+X109+AA109+AD109+AG109+AJ109+AM109+AP109</f>
        <v>120</v>
      </c>
      <c r="G109" s="396">
        <f t="shared" si="91"/>
        <v>5.235316573049026E-4</v>
      </c>
      <c r="H109" s="397">
        <f>H94+H85</f>
        <v>0</v>
      </c>
      <c r="I109" s="397">
        <f>I94+I85</f>
        <v>0</v>
      </c>
      <c r="J109" s="397" t="e">
        <f>I109/H109*100</f>
        <v>#DIV/0!</v>
      </c>
      <c r="K109" s="397">
        <f>K94+K85</f>
        <v>120</v>
      </c>
      <c r="L109" s="397">
        <f>L94+L85</f>
        <v>120</v>
      </c>
      <c r="M109" s="397">
        <f>L109/K109*100</f>
        <v>100</v>
      </c>
      <c r="N109" s="397">
        <f t="shared" ref="N109:O109" si="99">N94+N85</f>
        <v>0</v>
      </c>
      <c r="O109" s="397">
        <f t="shared" si="99"/>
        <v>0</v>
      </c>
      <c r="P109" s="397" t="e">
        <f>O109/N109*100</f>
        <v>#DIV/0!</v>
      </c>
      <c r="Q109" s="397">
        <f t="shared" ref="Q109:R109" si="100">Q94+Q85</f>
        <v>0</v>
      </c>
      <c r="R109" s="397">
        <f t="shared" si="100"/>
        <v>0</v>
      </c>
      <c r="S109" s="397" t="e">
        <f>R109/Q109*100</f>
        <v>#DIV/0!</v>
      </c>
      <c r="T109" s="397">
        <f t="shared" ref="T109:U109" si="101">T94+T85</f>
        <v>0</v>
      </c>
      <c r="U109" s="397">
        <f t="shared" si="101"/>
        <v>0</v>
      </c>
      <c r="V109" s="397" t="e">
        <f>U109/T109*100</f>
        <v>#DIV/0!</v>
      </c>
      <c r="W109" s="397">
        <f t="shared" ref="W109:X109" si="102">W94+W85</f>
        <v>0</v>
      </c>
      <c r="X109" s="397">
        <f t="shared" si="102"/>
        <v>0</v>
      </c>
      <c r="Y109" s="397" t="e">
        <f>X109/W109*100</f>
        <v>#DIV/0!</v>
      </c>
      <c r="Z109" s="397">
        <f t="shared" ref="Z109:AA109" si="103">Z94+Z85</f>
        <v>0</v>
      </c>
      <c r="AA109" s="397">
        <f t="shared" si="103"/>
        <v>0</v>
      </c>
      <c r="AB109" s="397" t="e">
        <f>AA109/Z109*100</f>
        <v>#DIV/0!</v>
      </c>
      <c r="AC109" s="397">
        <f t="shared" ref="AC109:AD109" si="104">AC94+AC85</f>
        <v>249.1</v>
      </c>
      <c r="AD109" s="397">
        <f t="shared" si="104"/>
        <v>0</v>
      </c>
      <c r="AE109" s="397">
        <f>AD109/AC109*100</f>
        <v>0</v>
      </c>
      <c r="AF109" s="397">
        <f t="shared" ref="AF109:AG109" si="105">AF94+AF85</f>
        <v>127</v>
      </c>
      <c r="AG109" s="397">
        <f t="shared" si="105"/>
        <v>0</v>
      </c>
      <c r="AH109" s="397">
        <f>AG109/AF109*100</f>
        <v>0</v>
      </c>
      <c r="AI109" s="397">
        <f t="shared" ref="AI109:AJ109" si="106">AI94+AI85</f>
        <v>12917.8</v>
      </c>
      <c r="AJ109" s="397">
        <f t="shared" si="106"/>
        <v>0</v>
      </c>
      <c r="AK109" s="397">
        <f>AJ109/AI109*100</f>
        <v>0</v>
      </c>
      <c r="AL109" s="397">
        <f t="shared" ref="AL109:AM109" si="107">AL94+AL85</f>
        <v>0</v>
      </c>
      <c r="AM109" s="397">
        <f t="shared" si="107"/>
        <v>0</v>
      </c>
      <c r="AN109" s="397" t="e">
        <f>AM109/AL109*100</f>
        <v>#DIV/0!</v>
      </c>
      <c r="AO109" s="397">
        <f t="shared" ref="AO109:AP109" si="108">AO94+AO85</f>
        <v>215798.6</v>
      </c>
      <c r="AP109" s="397">
        <f t="shared" si="108"/>
        <v>0</v>
      </c>
      <c r="AQ109" s="397">
        <f>AP109/AO109*100</f>
        <v>0</v>
      </c>
      <c r="AR109" s="505"/>
    </row>
    <row r="110" spans="1:44" s="346" customFormat="1" ht="23.45" customHeight="1" x14ac:dyDescent="0.25">
      <c r="A110" s="399"/>
      <c r="B110" s="400"/>
      <c r="C110" s="401"/>
      <c r="D110" s="483" t="s">
        <v>43</v>
      </c>
      <c r="E110" s="403">
        <f t="shared" ref="E110:E111" si="109">H110+K110+N110+Q110+T110+W110+Z110+AC110+AF110+AI110+AL110+AO110</f>
        <v>229212.5</v>
      </c>
      <c r="F110" s="403">
        <f t="shared" si="98"/>
        <v>120</v>
      </c>
      <c r="G110" s="396">
        <f t="shared" si="91"/>
        <v>5.235316573049026E-4</v>
      </c>
      <c r="H110" s="397">
        <f>H86+H95</f>
        <v>0</v>
      </c>
      <c r="I110" s="397">
        <f>I86+I95</f>
        <v>0</v>
      </c>
      <c r="J110" s="397">
        <f t="shared" ref="J110:AQ110" si="110">J86</f>
        <v>0</v>
      </c>
      <c r="K110" s="397">
        <f>K86+K95</f>
        <v>120</v>
      </c>
      <c r="L110" s="397">
        <f>L86+L95</f>
        <v>120</v>
      </c>
      <c r="M110" s="397">
        <f t="shared" si="110"/>
        <v>0</v>
      </c>
      <c r="N110" s="397">
        <f t="shared" ref="N110:O110" si="111">N86+N95</f>
        <v>0</v>
      </c>
      <c r="O110" s="397">
        <f t="shared" si="111"/>
        <v>0</v>
      </c>
      <c r="P110" s="397">
        <f t="shared" si="110"/>
        <v>0</v>
      </c>
      <c r="Q110" s="397">
        <f t="shared" ref="Q110:R110" si="112">Q86+Q95</f>
        <v>0</v>
      </c>
      <c r="R110" s="397">
        <f t="shared" si="112"/>
        <v>0</v>
      </c>
      <c r="S110" s="397">
        <f t="shared" si="110"/>
        <v>0</v>
      </c>
      <c r="T110" s="397">
        <f t="shared" ref="T110:U110" si="113">T86+T95</f>
        <v>0</v>
      </c>
      <c r="U110" s="397">
        <f t="shared" si="113"/>
        <v>0</v>
      </c>
      <c r="V110" s="397">
        <f t="shared" si="110"/>
        <v>0</v>
      </c>
      <c r="W110" s="397">
        <f t="shared" ref="W110:X110" si="114">W86+W95</f>
        <v>0</v>
      </c>
      <c r="X110" s="397">
        <f t="shared" si="114"/>
        <v>0</v>
      </c>
      <c r="Y110" s="397">
        <f t="shared" si="110"/>
        <v>0</v>
      </c>
      <c r="Z110" s="397">
        <f t="shared" ref="Z110:AA110" si="115">Z86+Z95</f>
        <v>0</v>
      </c>
      <c r="AA110" s="397">
        <f t="shared" si="115"/>
        <v>0</v>
      </c>
      <c r="AB110" s="397">
        <f t="shared" si="110"/>
        <v>0</v>
      </c>
      <c r="AC110" s="397">
        <f t="shared" ref="AC110:AD110" si="116">AC86+AC95</f>
        <v>249.1</v>
      </c>
      <c r="AD110" s="397">
        <f t="shared" si="116"/>
        <v>0</v>
      </c>
      <c r="AE110" s="397">
        <f t="shared" si="110"/>
        <v>0</v>
      </c>
      <c r="AF110" s="397">
        <f t="shared" ref="AF110:AG110" si="117">AF86+AF95</f>
        <v>127</v>
      </c>
      <c r="AG110" s="397">
        <f t="shared" si="117"/>
        <v>0</v>
      </c>
      <c r="AH110" s="397">
        <f t="shared" si="110"/>
        <v>0</v>
      </c>
      <c r="AI110" s="397">
        <f t="shared" ref="AI110:AJ110" si="118">AI86+AI95</f>
        <v>12917.8</v>
      </c>
      <c r="AJ110" s="397">
        <f t="shared" si="118"/>
        <v>0</v>
      </c>
      <c r="AK110" s="397">
        <f t="shared" si="110"/>
        <v>0</v>
      </c>
      <c r="AL110" s="397">
        <f t="shared" ref="AL110:AM110" si="119">AL86+AL95</f>
        <v>0</v>
      </c>
      <c r="AM110" s="397">
        <f t="shared" si="119"/>
        <v>0</v>
      </c>
      <c r="AN110" s="397">
        <f t="shared" si="110"/>
        <v>0</v>
      </c>
      <c r="AO110" s="397">
        <f t="shared" ref="AO110:AP110" si="120">AO86+AO95</f>
        <v>215798.6</v>
      </c>
      <c r="AP110" s="397">
        <f t="shared" si="120"/>
        <v>0</v>
      </c>
      <c r="AQ110" s="397">
        <f t="shared" si="110"/>
        <v>0</v>
      </c>
      <c r="AR110" s="506"/>
    </row>
    <row r="111" spans="1:44" s="346" customFormat="1" ht="23.45" customHeight="1" x14ac:dyDescent="0.25">
      <c r="A111" s="405"/>
      <c r="B111" s="406"/>
      <c r="C111" s="407"/>
      <c r="D111" s="485" t="s">
        <v>265</v>
      </c>
      <c r="E111" s="403">
        <f t="shared" si="109"/>
        <v>0</v>
      </c>
      <c r="F111" s="403">
        <f t="shared" si="98"/>
        <v>0</v>
      </c>
      <c r="G111" s="396" t="e">
        <f t="shared" si="91"/>
        <v>#DIV/0!</v>
      </c>
      <c r="H111" s="397">
        <f>H87+H96</f>
        <v>0</v>
      </c>
      <c r="I111" s="397">
        <f>I87+I96</f>
        <v>0</v>
      </c>
      <c r="J111" s="397">
        <f t="shared" ref="J111:AQ111" si="121">J87</f>
        <v>0</v>
      </c>
      <c r="K111" s="397">
        <f>K87+K96</f>
        <v>0</v>
      </c>
      <c r="L111" s="397">
        <f>L87+L96</f>
        <v>0</v>
      </c>
      <c r="M111" s="397">
        <f t="shared" si="121"/>
        <v>0</v>
      </c>
      <c r="N111" s="397">
        <f t="shared" ref="N111:O111" si="122">N87+N96</f>
        <v>0</v>
      </c>
      <c r="O111" s="397">
        <f t="shared" si="122"/>
        <v>0</v>
      </c>
      <c r="P111" s="397">
        <f t="shared" si="121"/>
        <v>0</v>
      </c>
      <c r="Q111" s="397">
        <f t="shared" ref="Q111:R111" si="123">Q87+Q96</f>
        <v>0</v>
      </c>
      <c r="R111" s="397">
        <f t="shared" si="123"/>
        <v>0</v>
      </c>
      <c r="S111" s="397">
        <f t="shared" si="121"/>
        <v>0</v>
      </c>
      <c r="T111" s="397">
        <f t="shared" ref="T111:U111" si="124">T87+T96</f>
        <v>0</v>
      </c>
      <c r="U111" s="397">
        <f t="shared" si="124"/>
        <v>0</v>
      </c>
      <c r="V111" s="397">
        <f t="shared" si="121"/>
        <v>0</v>
      </c>
      <c r="W111" s="397">
        <f t="shared" ref="W111:X111" si="125">W87+W96</f>
        <v>0</v>
      </c>
      <c r="X111" s="397">
        <f t="shared" si="125"/>
        <v>0</v>
      </c>
      <c r="Y111" s="397">
        <f t="shared" si="121"/>
        <v>0</v>
      </c>
      <c r="Z111" s="397">
        <f t="shared" ref="Z111:AA111" si="126">Z87+Z96</f>
        <v>0</v>
      </c>
      <c r="AA111" s="397">
        <f t="shared" si="126"/>
        <v>0</v>
      </c>
      <c r="AB111" s="397">
        <f t="shared" si="121"/>
        <v>0</v>
      </c>
      <c r="AC111" s="397">
        <f t="shared" ref="AC111:AD111" si="127">AC87+AC96</f>
        <v>0</v>
      </c>
      <c r="AD111" s="397">
        <f t="shared" si="127"/>
        <v>0</v>
      </c>
      <c r="AE111" s="397">
        <f t="shared" si="121"/>
        <v>0</v>
      </c>
      <c r="AF111" s="397">
        <f t="shared" ref="AF111:AG111" si="128">AF87+AF96</f>
        <v>0</v>
      </c>
      <c r="AG111" s="397">
        <f t="shared" si="128"/>
        <v>0</v>
      </c>
      <c r="AH111" s="397">
        <f t="shared" si="121"/>
        <v>0</v>
      </c>
      <c r="AI111" s="397">
        <f t="shared" ref="AI111:AJ111" si="129">AI87+AI96</f>
        <v>0</v>
      </c>
      <c r="AJ111" s="397">
        <f t="shared" si="129"/>
        <v>0</v>
      </c>
      <c r="AK111" s="397">
        <f t="shared" si="121"/>
        <v>0</v>
      </c>
      <c r="AL111" s="397">
        <f t="shared" ref="AL111:AM111" si="130">AL87+AL96</f>
        <v>0</v>
      </c>
      <c r="AM111" s="397">
        <f t="shared" si="130"/>
        <v>0</v>
      </c>
      <c r="AN111" s="397">
        <f t="shared" si="121"/>
        <v>0</v>
      </c>
      <c r="AO111" s="397">
        <f t="shared" ref="AO111:AP111" si="131">AO87+AO96</f>
        <v>0</v>
      </c>
      <c r="AP111" s="397">
        <f t="shared" si="131"/>
        <v>0</v>
      </c>
      <c r="AQ111" s="397">
        <f t="shared" si="121"/>
        <v>0</v>
      </c>
      <c r="AR111" s="506"/>
    </row>
    <row r="112" spans="1:44" ht="23.45" customHeight="1" x14ac:dyDescent="0.25">
      <c r="A112" s="507" t="s">
        <v>347</v>
      </c>
      <c r="B112" s="508"/>
      <c r="C112" s="508"/>
      <c r="D112" s="508"/>
      <c r="E112" s="508"/>
      <c r="F112" s="508"/>
      <c r="G112" s="508"/>
      <c r="H112" s="508"/>
      <c r="I112" s="508"/>
      <c r="J112" s="508"/>
      <c r="K112" s="508"/>
      <c r="L112" s="508"/>
      <c r="M112" s="508"/>
      <c r="N112" s="508"/>
      <c r="O112" s="508"/>
      <c r="P112" s="508"/>
      <c r="Q112" s="508"/>
      <c r="R112" s="508"/>
      <c r="S112" s="508"/>
      <c r="T112" s="508"/>
      <c r="U112" s="508"/>
      <c r="V112" s="508"/>
      <c r="W112" s="508"/>
      <c r="X112" s="508"/>
      <c r="Y112" s="508"/>
      <c r="Z112" s="508"/>
      <c r="AA112" s="508"/>
      <c r="AB112" s="508"/>
      <c r="AC112" s="508"/>
      <c r="AD112" s="508"/>
      <c r="AE112" s="508"/>
      <c r="AF112" s="508"/>
      <c r="AG112" s="508"/>
      <c r="AH112" s="508"/>
      <c r="AI112" s="508"/>
      <c r="AJ112" s="508"/>
      <c r="AK112" s="508"/>
      <c r="AL112" s="508"/>
      <c r="AM112" s="508"/>
      <c r="AN112" s="508"/>
      <c r="AO112" s="508"/>
      <c r="AP112" s="508"/>
      <c r="AQ112" s="508"/>
      <c r="AR112" s="509"/>
    </row>
    <row r="113" spans="1:44" s="346" customFormat="1" ht="37.5" customHeight="1" x14ac:dyDescent="0.25">
      <c r="A113" s="477" t="s">
        <v>16</v>
      </c>
      <c r="B113" s="478" t="s">
        <v>433</v>
      </c>
      <c r="C113" s="479" t="s">
        <v>392</v>
      </c>
      <c r="D113" s="436" t="s">
        <v>41</v>
      </c>
      <c r="E113" s="403">
        <f t="shared" ref="E113:E142" si="132">H113+K113+N113+Q113+T113+W113+Z113+AC113+AF113+AI113+AL113+AO113</f>
        <v>18723.100000000002</v>
      </c>
      <c r="F113" s="403">
        <f t="shared" ref="F113:F142" si="133">I113+L113+O113+R113+U113+X113+AA113+AD113+AG113+AJ113+AM113+AP113</f>
        <v>2209.6999999999998</v>
      </c>
      <c r="G113" s="396">
        <f t="shared" ref="G113:G142" si="134">F113/E113</f>
        <v>0.11801998600659076</v>
      </c>
      <c r="H113" s="397">
        <f>H114+H115</f>
        <v>0</v>
      </c>
      <c r="I113" s="397">
        <f>I114+I115</f>
        <v>0</v>
      </c>
      <c r="J113" s="397" t="e">
        <f>I113/H113*100</f>
        <v>#DIV/0!</v>
      </c>
      <c r="K113" s="397">
        <f>K114+K115</f>
        <v>0</v>
      </c>
      <c r="L113" s="397">
        <f>L114+L115</f>
        <v>0</v>
      </c>
      <c r="M113" s="397" t="e">
        <f>L113/K113*100</f>
        <v>#DIV/0!</v>
      </c>
      <c r="N113" s="397">
        <f>N114+N115</f>
        <v>2209.6999999999998</v>
      </c>
      <c r="O113" s="397">
        <f>O114+O115</f>
        <v>2209.6999999999998</v>
      </c>
      <c r="P113" s="397">
        <f>O113/N113*100</f>
        <v>100</v>
      </c>
      <c r="Q113" s="397">
        <f>Q114+Q115</f>
        <v>0</v>
      </c>
      <c r="R113" s="397">
        <f>R114+R115</f>
        <v>0</v>
      </c>
      <c r="S113" s="397" t="e">
        <f>R113/Q113*100</f>
        <v>#DIV/0!</v>
      </c>
      <c r="T113" s="397">
        <f>T114+T115</f>
        <v>0</v>
      </c>
      <c r="U113" s="397">
        <f>U114+U115</f>
        <v>0</v>
      </c>
      <c r="V113" s="397" t="e">
        <f>U113/T113*100</f>
        <v>#DIV/0!</v>
      </c>
      <c r="W113" s="397">
        <f>W114+W115</f>
        <v>0</v>
      </c>
      <c r="X113" s="397">
        <f>X114+X115</f>
        <v>0</v>
      </c>
      <c r="Y113" s="397" t="e">
        <f>X113/W113*100</f>
        <v>#DIV/0!</v>
      </c>
      <c r="Z113" s="397">
        <f>Z114+Z115</f>
        <v>0</v>
      </c>
      <c r="AA113" s="397">
        <f>AA114+AA115</f>
        <v>0</v>
      </c>
      <c r="AB113" s="397" t="e">
        <f>AA113/Z113*100</f>
        <v>#DIV/0!</v>
      </c>
      <c r="AC113" s="397">
        <f>AC114+AC115</f>
        <v>0</v>
      </c>
      <c r="AD113" s="397">
        <f>AD114+AD115</f>
        <v>0</v>
      </c>
      <c r="AE113" s="397" t="e">
        <f>AD113/AC113*100</f>
        <v>#DIV/0!</v>
      </c>
      <c r="AF113" s="397">
        <f>AF114+AF115</f>
        <v>0</v>
      </c>
      <c r="AG113" s="397">
        <f>AG114+AG115</f>
        <v>0</v>
      </c>
      <c r="AH113" s="397" t="e">
        <f>AG113/AF113*100</f>
        <v>#DIV/0!</v>
      </c>
      <c r="AI113" s="397">
        <f>AI114+AI115</f>
        <v>0</v>
      </c>
      <c r="AJ113" s="397">
        <f>AJ114+AJ115</f>
        <v>0</v>
      </c>
      <c r="AK113" s="397" t="e">
        <f>AJ113/AI113*100</f>
        <v>#DIV/0!</v>
      </c>
      <c r="AL113" s="397">
        <f>AL114+AL115</f>
        <v>0</v>
      </c>
      <c r="AM113" s="397">
        <f>AM114+AM115</f>
        <v>0</v>
      </c>
      <c r="AN113" s="397" t="e">
        <f>AM113/AL113*100</f>
        <v>#DIV/0!</v>
      </c>
      <c r="AO113" s="397">
        <f>AO114+AO115</f>
        <v>16513.400000000001</v>
      </c>
      <c r="AP113" s="397">
        <f>AP114+AP115</f>
        <v>0</v>
      </c>
      <c r="AQ113" s="397">
        <f>AP113/AO113*100</f>
        <v>0</v>
      </c>
      <c r="AR113" s="454"/>
    </row>
    <row r="114" spans="1:44" s="346" customFormat="1" ht="37.5" customHeight="1" x14ac:dyDescent="0.25">
      <c r="A114" s="480"/>
      <c r="B114" s="481"/>
      <c r="C114" s="482"/>
      <c r="D114" s="483" t="s">
        <v>43</v>
      </c>
      <c r="E114" s="403">
        <f t="shared" si="132"/>
        <v>18723.100000000002</v>
      </c>
      <c r="F114" s="403">
        <f t="shared" si="133"/>
        <v>2209.6999999999998</v>
      </c>
      <c r="G114" s="396">
        <f t="shared" si="134"/>
        <v>0.11801998600659076</v>
      </c>
      <c r="H114" s="397">
        <f>H117+H120+H123+H126+H129</f>
        <v>0</v>
      </c>
      <c r="I114" s="397">
        <f>I117+I120+I123+I126+I129</f>
        <v>0</v>
      </c>
      <c r="J114" s="397" t="e">
        <f t="shared" ref="J114:J115" si="135">I114/H114*100</f>
        <v>#DIV/0!</v>
      </c>
      <c r="K114" s="397">
        <f t="shared" ref="K114:AP114" si="136">K117+K120+K123+K126+K129</f>
        <v>0</v>
      </c>
      <c r="L114" s="397">
        <f t="shared" si="136"/>
        <v>0</v>
      </c>
      <c r="M114" s="397" t="e">
        <f t="shared" ref="M114:M133" si="137">L114/K114*100</f>
        <v>#DIV/0!</v>
      </c>
      <c r="N114" s="397">
        <f t="shared" si="136"/>
        <v>2209.6999999999998</v>
      </c>
      <c r="O114" s="397">
        <f t="shared" si="136"/>
        <v>2209.6999999999998</v>
      </c>
      <c r="P114" s="397">
        <f t="shared" ref="P114:P133" si="138">O114/N114*100</f>
        <v>100</v>
      </c>
      <c r="Q114" s="397">
        <f t="shared" si="136"/>
        <v>0</v>
      </c>
      <c r="R114" s="397">
        <f t="shared" si="136"/>
        <v>0</v>
      </c>
      <c r="S114" s="397" t="e">
        <f t="shared" ref="S114:S133" si="139">R114/Q114*100</f>
        <v>#DIV/0!</v>
      </c>
      <c r="T114" s="397">
        <f t="shared" si="136"/>
        <v>0</v>
      </c>
      <c r="U114" s="397">
        <f t="shared" si="136"/>
        <v>0</v>
      </c>
      <c r="V114" s="397" t="e">
        <f t="shared" ref="V114:V133" si="140">U114/T114*100</f>
        <v>#DIV/0!</v>
      </c>
      <c r="W114" s="397">
        <f t="shared" si="136"/>
        <v>0</v>
      </c>
      <c r="X114" s="397">
        <f t="shared" si="136"/>
        <v>0</v>
      </c>
      <c r="Y114" s="397" t="e">
        <f t="shared" ref="Y114:Y133" si="141">X114/W114*100</f>
        <v>#DIV/0!</v>
      </c>
      <c r="Z114" s="397">
        <f t="shared" si="136"/>
        <v>0</v>
      </c>
      <c r="AA114" s="397">
        <f t="shared" si="136"/>
        <v>0</v>
      </c>
      <c r="AB114" s="397" t="e">
        <f t="shared" ref="AB114:AB133" si="142">AA114/Z114*100</f>
        <v>#DIV/0!</v>
      </c>
      <c r="AC114" s="397">
        <f t="shared" si="136"/>
        <v>0</v>
      </c>
      <c r="AD114" s="397">
        <f t="shared" si="136"/>
        <v>0</v>
      </c>
      <c r="AE114" s="397" t="e">
        <f t="shared" ref="AE114:AE133" si="143">AD114/AC114*100</f>
        <v>#DIV/0!</v>
      </c>
      <c r="AF114" s="397">
        <f t="shared" si="136"/>
        <v>0</v>
      </c>
      <c r="AG114" s="397">
        <f t="shared" si="136"/>
        <v>0</v>
      </c>
      <c r="AH114" s="397" t="e">
        <f t="shared" ref="AH114:AH133" si="144">AG114/AF114*100</f>
        <v>#DIV/0!</v>
      </c>
      <c r="AI114" s="397">
        <f t="shared" si="136"/>
        <v>0</v>
      </c>
      <c r="AJ114" s="397">
        <f t="shared" si="136"/>
        <v>0</v>
      </c>
      <c r="AK114" s="397" t="e">
        <f t="shared" ref="AK114:AK133" si="145">AJ114/AI114*100</f>
        <v>#DIV/0!</v>
      </c>
      <c r="AL114" s="397">
        <f t="shared" si="136"/>
        <v>0</v>
      </c>
      <c r="AM114" s="397">
        <f t="shared" si="136"/>
        <v>0</v>
      </c>
      <c r="AN114" s="397" t="e">
        <f t="shared" ref="AN114:AN133" si="146">AM114/AL114*100</f>
        <v>#DIV/0!</v>
      </c>
      <c r="AO114" s="397">
        <f t="shared" si="136"/>
        <v>16513.400000000001</v>
      </c>
      <c r="AP114" s="397">
        <f t="shared" si="136"/>
        <v>0</v>
      </c>
      <c r="AQ114" s="397">
        <f t="shared" ref="AQ114:AQ133" si="147">AP114/AO114*100</f>
        <v>0</v>
      </c>
      <c r="AR114" s="456"/>
    </row>
    <row r="115" spans="1:44" s="346" customFormat="1" ht="46.5" customHeight="1" x14ac:dyDescent="0.25">
      <c r="A115" s="480"/>
      <c r="B115" s="481"/>
      <c r="C115" s="484"/>
      <c r="D115" s="485" t="s">
        <v>265</v>
      </c>
      <c r="E115" s="403">
        <f t="shared" si="132"/>
        <v>0</v>
      </c>
      <c r="F115" s="403">
        <f t="shared" si="133"/>
        <v>0</v>
      </c>
      <c r="G115" s="396" t="e">
        <f t="shared" si="134"/>
        <v>#DIV/0!</v>
      </c>
      <c r="H115" s="397">
        <f>H118+H121+H124+H127+H130</f>
        <v>0</v>
      </c>
      <c r="I115" s="397">
        <f t="shared" ref="I115:AP115" si="148">I118+I121+I124+I127+I130</f>
        <v>0</v>
      </c>
      <c r="J115" s="397" t="e">
        <f t="shared" si="135"/>
        <v>#DIV/0!</v>
      </c>
      <c r="K115" s="397">
        <f t="shared" si="148"/>
        <v>0</v>
      </c>
      <c r="L115" s="397">
        <f t="shared" si="148"/>
        <v>0</v>
      </c>
      <c r="M115" s="397" t="e">
        <f t="shared" si="137"/>
        <v>#DIV/0!</v>
      </c>
      <c r="N115" s="397">
        <f t="shared" si="148"/>
        <v>0</v>
      </c>
      <c r="O115" s="397">
        <f t="shared" si="148"/>
        <v>0</v>
      </c>
      <c r="P115" s="397" t="e">
        <f t="shared" si="138"/>
        <v>#DIV/0!</v>
      </c>
      <c r="Q115" s="397">
        <f t="shared" si="148"/>
        <v>0</v>
      </c>
      <c r="R115" s="397">
        <f t="shared" si="148"/>
        <v>0</v>
      </c>
      <c r="S115" s="397" t="e">
        <f t="shared" si="139"/>
        <v>#DIV/0!</v>
      </c>
      <c r="T115" s="397">
        <f t="shared" si="148"/>
        <v>0</v>
      </c>
      <c r="U115" s="397">
        <f t="shared" si="148"/>
        <v>0</v>
      </c>
      <c r="V115" s="397" t="e">
        <f t="shared" si="140"/>
        <v>#DIV/0!</v>
      </c>
      <c r="W115" s="397">
        <f t="shared" si="148"/>
        <v>0</v>
      </c>
      <c r="X115" s="397">
        <f t="shared" si="148"/>
        <v>0</v>
      </c>
      <c r="Y115" s="397" t="e">
        <f t="shared" si="141"/>
        <v>#DIV/0!</v>
      </c>
      <c r="Z115" s="397">
        <f t="shared" si="148"/>
        <v>0</v>
      </c>
      <c r="AA115" s="397">
        <f t="shared" si="148"/>
        <v>0</v>
      </c>
      <c r="AB115" s="397" t="e">
        <f t="shared" si="142"/>
        <v>#DIV/0!</v>
      </c>
      <c r="AC115" s="397">
        <f t="shared" si="148"/>
        <v>0</v>
      </c>
      <c r="AD115" s="397">
        <f t="shared" si="148"/>
        <v>0</v>
      </c>
      <c r="AE115" s="397" t="e">
        <f t="shared" si="143"/>
        <v>#DIV/0!</v>
      </c>
      <c r="AF115" s="397">
        <f t="shared" si="148"/>
        <v>0</v>
      </c>
      <c r="AG115" s="397">
        <f t="shared" si="148"/>
        <v>0</v>
      </c>
      <c r="AH115" s="397" t="e">
        <f t="shared" si="144"/>
        <v>#DIV/0!</v>
      </c>
      <c r="AI115" s="397">
        <f t="shared" si="148"/>
        <v>0</v>
      </c>
      <c r="AJ115" s="397">
        <f t="shared" si="148"/>
        <v>0</v>
      </c>
      <c r="AK115" s="397" t="e">
        <f t="shared" si="145"/>
        <v>#DIV/0!</v>
      </c>
      <c r="AL115" s="397">
        <f t="shared" si="148"/>
        <v>0</v>
      </c>
      <c r="AM115" s="397">
        <f t="shared" si="148"/>
        <v>0</v>
      </c>
      <c r="AN115" s="397" t="e">
        <f t="shared" si="146"/>
        <v>#DIV/0!</v>
      </c>
      <c r="AO115" s="397">
        <f t="shared" si="148"/>
        <v>0</v>
      </c>
      <c r="AP115" s="397">
        <f t="shared" si="148"/>
        <v>0</v>
      </c>
      <c r="AQ115" s="397" t="e">
        <f t="shared" si="147"/>
        <v>#DIV/0!</v>
      </c>
      <c r="AR115" s="456"/>
    </row>
    <row r="116" spans="1:44" ht="23.45" customHeight="1" x14ac:dyDescent="0.25">
      <c r="A116" s="486" t="s">
        <v>314</v>
      </c>
      <c r="B116" s="487" t="s">
        <v>434</v>
      </c>
      <c r="C116" s="487" t="s">
        <v>321</v>
      </c>
      <c r="D116" s="436" t="s">
        <v>41</v>
      </c>
      <c r="E116" s="403">
        <f t="shared" si="132"/>
        <v>2638.3999999999996</v>
      </c>
      <c r="F116" s="403">
        <f t="shared" si="133"/>
        <v>2209.6999999999998</v>
      </c>
      <c r="G116" s="396">
        <f t="shared" si="134"/>
        <v>0.83751516070345666</v>
      </c>
      <c r="H116" s="397">
        <f>H117+H118</f>
        <v>0</v>
      </c>
      <c r="I116" s="397">
        <f>I117+I118</f>
        <v>0</v>
      </c>
      <c r="J116" s="397" t="e">
        <f>I116/H116*100</f>
        <v>#DIV/0!</v>
      </c>
      <c r="K116" s="397">
        <f>K117+K118</f>
        <v>0</v>
      </c>
      <c r="L116" s="397">
        <f>L117+L118</f>
        <v>0</v>
      </c>
      <c r="M116" s="397" t="e">
        <f>L116/K116*100</f>
        <v>#DIV/0!</v>
      </c>
      <c r="N116" s="397">
        <f>N117+N118</f>
        <v>2209.6999999999998</v>
      </c>
      <c r="O116" s="397">
        <f>O117+O118</f>
        <v>2209.6999999999998</v>
      </c>
      <c r="P116" s="397">
        <f>O116/N116*100</f>
        <v>100</v>
      </c>
      <c r="Q116" s="397">
        <f>Q117+Q118</f>
        <v>0</v>
      </c>
      <c r="R116" s="397">
        <f>R117+R118</f>
        <v>0</v>
      </c>
      <c r="S116" s="397" t="e">
        <f>R116/Q116*100</f>
        <v>#DIV/0!</v>
      </c>
      <c r="T116" s="397">
        <f>T117+T118</f>
        <v>0</v>
      </c>
      <c r="U116" s="397">
        <f>U117+U118</f>
        <v>0</v>
      </c>
      <c r="V116" s="397" t="e">
        <f>U116/T116*100</f>
        <v>#DIV/0!</v>
      </c>
      <c r="W116" s="397">
        <f>W117+W118</f>
        <v>0</v>
      </c>
      <c r="X116" s="397">
        <f>X117+X118</f>
        <v>0</v>
      </c>
      <c r="Y116" s="397" t="e">
        <f>X116/W116*100</f>
        <v>#DIV/0!</v>
      </c>
      <c r="Z116" s="397">
        <f>Z117+Z118</f>
        <v>0</v>
      </c>
      <c r="AA116" s="397">
        <f>AA117+AA118</f>
        <v>0</v>
      </c>
      <c r="AB116" s="397" t="e">
        <f>AA116/Z116*100</f>
        <v>#DIV/0!</v>
      </c>
      <c r="AC116" s="397">
        <f>AC117+AC118</f>
        <v>0</v>
      </c>
      <c r="AD116" s="397">
        <f>AD117+AD118</f>
        <v>0</v>
      </c>
      <c r="AE116" s="397" t="e">
        <f>AD116/AC116*100</f>
        <v>#DIV/0!</v>
      </c>
      <c r="AF116" s="397">
        <f>AF117+AF118</f>
        <v>0</v>
      </c>
      <c r="AG116" s="397">
        <f>AG117+AG118</f>
        <v>0</v>
      </c>
      <c r="AH116" s="397" t="e">
        <f>AG116/AF116*100</f>
        <v>#DIV/0!</v>
      </c>
      <c r="AI116" s="397">
        <f>AI117+AI118</f>
        <v>0</v>
      </c>
      <c r="AJ116" s="397">
        <f>AJ117+AJ118</f>
        <v>0</v>
      </c>
      <c r="AK116" s="397" t="e">
        <f>AJ116/AI116*100</f>
        <v>#DIV/0!</v>
      </c>
      <c r="AL116" s="397">
        <f>AL117+AL118</f>
        <v>0</v>
      </c>
      <c r="AM116" s="397">
        <f>AM117+AM118</f>
        <v>0</v>
      </c>
      <c r="AN116" s="397" t="e">
        <f>AM116/AL116*100</f>
        <v>#DIV/0!</v>
      </c>
      <c r="AO116" s="397">
        <f>AO117+AO118</f>
        <v>428.7</v>
      </c>
      <c r="AP116" s="397">
        <f>AP117+AP118</f>
        <v>0</v>
      </c>
      <c r="AQ116" s="397">
        <f>AP116/AO116*100</f>
        <v>0</v>
      </c>
      <c r="AR116" s="460"/>
    </row>
    <row r="117" spans="1:44" ht="23.45" customHeight="1" x14ac:dyDescent="0.25">
      <c r="A117" s="488"/>
      <c r="B117" s="489"/>
      <c r="C117" s="489"/>
      <c r="D117" s="418" t="s">
        <v>43</v>
      </c>
      <c r="E117" s="403">
        <f t="shared" si="132"/>
        <v>2638.3999999999996</v>
      </c>
      <c r="F117" s="403">
        <f t="shared" si="133"/>
        <v>2209.6999999999998</v>
      </c>
      <c r="G117" s="396">
        <f t="shared" si="134"/>
        <v>0.83751516070345666</v>
      </c>
      <c r="H117" s="397"/>
      <c r="I117" s="397"/>
      <c r="J117" s="464"/>
      <c r="K117" s="397"/>
      <c r="L117" s="397"/>
      <c r="M117" s="464"/>
      <c r="N117" s="397">
        <v>2209.6999999999998</v>
      </c>
      <c r="O117" s="397">
        <v>2209.6999999999998</v>
      </c>
      <c r="P117" s="464"/>
      <c r="Q117" s="397"/>
      <c r="R117" s="397"/>
      <c r="S117" s="464"/>
      <c r="T117" s="397"/>
      <c r="U117" s="397"/>
      <c r="V117" s="464"/>
      <c r="W117" s="397"/>
      <c r="X117" s="397"/>
      <c r="Y117" s="464"/>
      <c r="Z117" s="397"/>
      <c r="AA117" s="397"/>
      <c r="AB117" s="464"/>
      <c r="AC117" s="397"/>
      <c r="AD117" s="397"/>
      <c r="AE117" s="464"/>
      <c r="AF117" s="397"/>
      <c r="AG117" s="397"/>
      <c r="AH117" s="464"/>
      <c r="AI117" s="397"/>
      <c r="AJ117" s="397"/>
      <c r="AK117" s="464"/>
      <c r="AL117" s="397"/>
      <c r="AM117" s="397"/>
      <c r="AN117" s="464"/>
      <c r="AO117" s="463">
        <v>428.7</v>
      </c>
      <c r="AP117" s="397"/>
      <c r="AQ117" s="464"/>
      <c r="AR117" s="465"/>
    </row>
    <row r="118" spans="1:44" ht="23.45" customHeight="1" x14ac:dyDescent="0.25">
      <c r="A118" s="510"/>
      <c r="B118" s="490"/>
      <c r="C118" s="490"/>
      <c r="D118" s="418" t="s">
        <v>265</v>
      </c>
      <c r="E118" s="403">
        <f t="shared" si="132"/>
        <v>0</v>
      </c>
      <c r="F118" s="403">
        <f t="shared" si="133"/>
        <v>0</v>
      </c>
      <c r="G118" s="396" t="e">
        <f t="shared" si="134"/>
        <v>#DIV/0!</v>
      </c>
      <c r="H118" s="397"/>
      <c r="I118" s="397"/>
      <c r="J118" s="464"/>
      <c r="K118" s="397"/>
      <c r="L118" s="397"/>
      <c r="M118" s="464"/>
      <c r="N118" s="397"/>
      <c r="O118" s="397"/>
      <c r="P118" s="464"/>
      <c r="Q118" s="397"/>
      <c r="R118" s="397"/>
      <c r="S118" s="464"/>
      <c r="T118" s="397"/>
      <c r="U118" s="397"/>
      <c r="V118" s="464"/>
      <c r="W118" s="397"/>
      <c r="X118" s="397"/>
      <c r="Y118" s="464"/>
      <c r="Z118" s="397"/>
      <c r="AA118" s="397"/>
      <c r="AB118" s="464"/>
      <c r="AC118" s="397"/>
      <c r="AD118" s="397"/>
      <c r="AE118" s="464"/>
      <c r="AF118" s="397"/>
      <c r="AG118" s="397"/>
      <c r="AH118" s="464"/>
      <c r="AI118" s="397"/>
      <c r="AJ118" s="397"/>
      <c r="AK118" s="464"/>
      <c r="AL118" s="397"/>
      <c r="AM118" s="397"/>
      <c r="AN118" s="464"/>
      <c r="AO118" s="397"/>
      <c r="AP118" s="397"/>
      <c r="AQ118" s="464"/>
      <c r="AR118" s="465"/>
    </row>
    <row r="119" spans="1:44" ht="23.45" customHeight="1" x14ac:dyDescent="0.25">
      <c r="A119" s="491" t="s">
        <v>315</v>
      </c>
      <c r="B119" s="358" t="s">
        <v>435</v>
      </c>
      <c r="C119" s="487" t="s">
        <v>321</v>
      </c>
      <c r="D119" s="436" t="s">
        <v>41</v>
      </c>
      <c r="E119" s="403">
        <f t="shared" si="132"/>
        <v>4729.3</v>
      </c>
      <c r="F119" s="403">
        <f t="shared" si="133"/>
        <v>0</v>
      </c>
      <c r="G119" s="396">
        <f t="shared" si="134"/>
        <v>0</v>
      </c>
      <c r="H119" s="397">
        <f>H120+H121</f>
        <v>0</v>
      </c>
      <c r="I119" s="397">
        <f>I120+I121</f>
        <v>0</v>
      </c>
      <c r="J119" s="397" t="e">
        <f>I119/H119*100</f>
        <v>#DIV/0!</v>
      </c>
      <c r="K119" s="397">
        <f>K120+K121</f>
        <v>0</v>
      </c>
      <c r="L119" s="397">
        <f>L120+L121</f>
        <v>0</v>
      </c>
      <c r="M119" s="397" t="e">
        <f>L119/K119*100</f>
        <v>#DIV/0!</v>
      </c>
      <c r="N119" s="397">
        <f>N120+N121</f>
        <v>0</v>
      </c>
      <c r="O119" s="397">
        <f>O120+O121</f>
        <v>0</v>
      </c>
      <c r="P119" s="397" t="e">
        <f>O119/N119*100</f>
        <v>#DIV/0!</v>
      </c>
      <c r="Q119" s="397">
        <f>Q120+Q121</f>
        <v>0</v>
      </c>
      <c r="R119" s="397">
        <f>R120+R121</f>
        <v>0</v>
      </c>
      <c r="S119" s="397" t="e">
        <f>R119/Q119*100</f>
        <v>#DIV/0!</v>
      </c>
      <c r="T119" s="397">
        <f>T120+T121</f>
        <v>0</v>
      </c>
      <c r="U119" s="397">
        <f>U120+U121</f>
        <v>0</v>
      </c>
      <c r="V119" s="397" t="e">
        <f>U119/T119*100</f>
        <v>#DIV/0!</v>
      </c>
      <c r="W119" s="397">
        <f>W120+W121</f>
        <v>0</v>
      </c>
      <c r="X119" s="397">
        <f>X120+X121</f>
        <v>0</v>
      </c>
      <c r="Y119" s="397" t="e">
        <f>X119/W119*100</f>
        <v>#DIV/0!</v>
      </c>
      <c r="Z119" s="397">
        <f>Z120+Z121</f>
        <v>0</v>
      </c>
      <c r="AA119" s="397">
        <f>AA120+AA121</f>
        <v>0</v>
      </c>
      <c r="AB119" s="397" t="e">
        <f>AA119/Z119*100</f>
        <v>#DIV/0!</v>
      </c>
      <c r="AC119" s="397">
        <f>AC120+AC121</f>
        <v>0</v>
      </c>
      <c r="AD119" s="397">
        <f>AD120+AD121</f>
        <v>0</v>
      </c>
      <c r="AE119" s="397" t="e">
        <f>AD119/AC119*100</f>
        <v>#DIV/0!</v>
      </c>
      <c r="AF119" s="397">
        <f>AF120+AF121</f>
        <v>0</v>
      </c>
      <c r="AG119" s="397">
        <f>AG120+AG121</f>
        <v>0</v>
      </c>
      <c r="AH119" s="397" t="e">
        <f>AG119/AF119*100</f>
        <v>#DIV/0!</v>
      </c>
      <c r="AI119" s="397">
        <f>AI120+AI121</f>
        <v>0</v>
      </c>
      <c r="AJ119" s="397">
        <f>AJ120+AJ121</f>
        <v>0</v>
      </c>
      <c r="AK119" s="397" t="e">
        <f>AJ119/AI119*100</f>
        <v>#DIV/0!</v>
      </c>
      <c r="AL119" s="397">
        <f>AL120+AL121</f>
        <v>0</v>
      </c>
      <c r="AM119" s="397">
        <f>AM120+AM121</f>
        <v>0</v>
      </c>
      <c r="AN119" s="397" t="e">
        <f>AM119/AL119*100</f>
        <v>#DIV/0!</v>
      </c>
      <c r="AO119" s="397">
        <f>AO120+AO121</f>
        <v>4729.3</v>
      </c>
      <c r="AP119" s="397">
        <f>AP120+AP121</f>
        <v>0</v>
      </c>
      <c r="AQ119" s="397">
        <f>AP119/AO119*100</f>
        <v>0</v>
      </c>
      <c r="AR119" s="460"/>
    </row>
    <row r="120" spans="1:44" ht="23.45" customHeight="1" x14ac:dyDescent="0.25">
      <c r="A120" s="492"/>
      <c r="B120" s="357"/>
      <c r="C120" s="489"/>
      <c r="D120" s="418" t="s">
        <v>43</v>
      </c>
      <c r="E120" s="403">
        <f t="shared" si="132"/>
        <v>4729.3</v>
      </c>
      <c r="F120" s="403">
        <f t="shared" si="133"/>
        <v>0</v>
      </c>
      <c r="G120" s="396">
        <f t="shared" si="134"/>
        <v>0</v>
      </c>
      <c r="H120" s="397"/>
      <c r="I120" s="397"/>
      <c r="J120" s="464"/>
      <c r="K120" s="397"/>
      <c r="L120" s="397"/>
      <c r="M120" s="464"/>
      <c r="N120" s="397"/>
      <c r="O120" s="397"/>
      <c r="P120" s="464"/>
      <c r="Q120" s="397"/>
      <c r="R120" s="397"/>
      <c r="S120" s="464"/>
      <c r="T120" s="397"/>
      <c r="U120" s="397"/>
      <c r="V120" s="464"/>
      <c r="W120" s="397"/>
      <c r="X120" s="397"/>
      <c r="Y120" s="464"/>
      <c r="Z120" s="397"/>
      <c r="AA120" s="397"/>
      <c r="AB120" s="464"/>
      <c r="AC120" s="397"/>
      <c r="AD120" s="397"/>
      <c r="AE120" s="464"/>
      <c r="AF120" s="397"/>
      <c r="AG120" s="397"/>
      <c r="AH120" s="464"/>
      <c r="AI120" s="397"/>
      <c r="AJ120" s="397"/>
      <c r="AK120" s="464"/>
      <c r="AL120" s="397"/>
      <c r="AM120" s="397"/>
      <c r="AN120" s="464"/>
      <c r="AO120" s="463">
        <v>4729.3</v>
      </c>
      <c r="AP120" s="397"/>
      <c r="AQ120" s="464"/>
      <c r="AR120" s="465"/>
    </row>
    <row r="121" spans="1:44" ht="23.45" customHeight="1" x14ac:dyDescent="0.25">
      <c r="A121" s="494"/>
      <c r="B121" s="369"/>
      <c r="C121" s="490"/>
      <c r="D121" s="418" t="s">
        <v>265</v>
      </c>
      <c r="E121" s="403">
        <f t="shared" si="132"/>
        <v>0</v>
      </c>
      <c r="F121" s="403">
        <f t="shared" si="133"/>
        <v>0</v>
      </c>
      <c r="G121" s="396" t="e">
        <f t="shared" si="134"/>
        <v>#DIV/0!</v>
      </c>
      <c r="H121" s="397"/>
      <c r="I121" s="397"/>
      <c r="J121" s="464"/>
      <c r="K121" s="397"/>
      <c r="L121" s="397"/>
      <c r="M121" s="464"/>
      <c r="N121" s="397"/>
      <c r="O121" s="397"/>
      <c r="P121" s="464"/>
      <c r="Q121" s="397"/>
      <c r="R121" s="397"/>
      <c r="S121" s="464"/>
      <c r="T121" s="397"/>
      <c r="U121" s="397"/>
      <c r="V121" s="464"/>
      <c r="W121" s="397"/>
      <c r="X121" s="397"/>
      <c r="Y121" s="464"/>
      <c r="Z121" s="397"/>
      <c r="AA121" s="397"/>
      <c r="AB121" s="464"/>
      <c r="AC121" s="397"/>
      <c r="AD121" s="397"/>
      <c r="AE121" s="464"/>
      <c r="AF121" s="397"/>
      <c r="AG121" s="397"/>
      <c r="AH121" s="464"/>
      <c r="AI121" s="397"/>
      <c r="AJ121" s="397"/>
      <c r="AK121" s="464"/>
      <c r="AL121" s="397"/>
      <c r="AM121" s="397"/>
      <c r="AN121" s="464"/>
      <c r="AO121" s="397"/>
      <c r="AP121" s="397"/>
      <c r="AQ121" s="464"/>
      <c r="AR121" s="465"/>
    </row>
    <row r="122" spans="1:44" ht="23.45" customHeight="1" x14ac:dyDescent="0.25">
      <c r="A122" s="491" t="s">
        <v>349</v>
      </c>
      <c r="B122" s="358" t="s">
        <v>436</v>
      </c>
      <c r="C122" s="487" t="s">
        <v>321</v>
      </c>
      <c r="D122" s="436" t="s">
        <v>41</v>
      </c>
      <c r="E122" s="403">
        <f t="shared" si="132"/>
        <v>1955.8</v>
      </c>
      <c r="F122" s="403">
        <f t="shared" si="133"/>
        <v>0</v>
      </c>
      <c r="G122" s="396">
        <f t="shared" si="134"/>
        <v>0</v>
      </c>
      <c r="H122" s="397">
        <f>H123+H124</f>
        <v>0</v>
      </c>
      <c r="I122" s="397">
        <f>I123+I124</f>
        <v>0</v>
      </c>
      <c r="J122" s="397" t="e">
        <f>I122/H122*100</f>
        <v>#DIV/0!</v>
      </c>
      <c r="K122" s="397">
        <f>K123+K124</f>
        <v>0</v>
      </c>
      <c r="L122" s="397">
        <f>L123+L124</f>
        <v>0</v>
      </c>
      <c r="M122" s="397" t="e">
        <f>L122/K122*100</f>
        <v>#DIV/0!</v>
      </c>
      <c r="N122" s="397">
        <f>N123+N124</f>
        <v>0</v>
      </c>
      <c r="O122" s="397">
        <f>O123+O124</f>
        <v>0</v>
      </c>
      <c r="P122" s="397" t="e">
        <f>O122/N122*100</f>
        <v>#DIV/0!</v>
      </c>
      <c r="Q122" s="397">
        <f>Q123+Q124</f>
        <v>0</v>
      </c>
      <c r="R122" s="397">
        <f>R123+R124</f>
        <v>0</v>
      </c>
      <c r="S122" s="397" t="e">
        <f>R122/Q122*100</f>
        <v>#DIV/0!</v>
      </c>
      <c r="T122" s="397">
        <f>T123+T124</f>
        <v>0</v>
      </c>
      <c r="U122" s="397">
        <f>U123+U124</f>
        <v>0</v>
      </c>
      <c r="V122" s="397" t="e">
        <f>U122/T122*100</f>
        <v>#DIV/0!</v>
      </c>
      <c r="W122" s="397">
        <f>W123+W124</f>
        <v>0</v>
      </c>
      <c r="X122" s="397">
        <f>X123+X124</f>
        <v>0</v>
      </c>
      <c r="Y122" s="397" t="e">
        <f>X122/W122*100</f>
        <v>#DIV/0!</v>
      </c>
      <c r="Z122" s="397">
        <f>Z123+Z124</f>
        <v>0</v>
      </c>
      <c r="AA122" s="397">
        <f>AA123+AA124</f>
        <v>0</v>
      </c>
      <c r="AB122" s="397" t="e">
        <f>AA122/Z122*100</f>
        <v>#DIV/0!</v>
      </c>
      <c r="AC122" s="397">
        <f>AC123+AC124</f>
        <v>0</v>
      </c>
      <c r="AD122" s="397">
        <f>AD123+AD124</f>
        <v>0</v>
      </c>
      <c r="AE122" s="397" t="e">
        <f>AD122/AC122*100</f>
        <v>#DIV/0!</v>
      </c>
      <c r="AF122" s="397">
        <f>AF123+AF124</f>
        <v>0</v>
      </c>
      <c r="AG122" s="397">
        <f>AG123+AG124</f>
        <v>0</v>
      </c>
      <c r="AH122" s="397" t="e">
        <f>AG122/AF122*100</f>
        <v>#DIV/0!</v>
      </c>
      <c r="AI122" s="397">
        <f>AI123+AI124</f>
        <v>0</v>
      </c>
      <c r="AJ122" s="397">
        <f>AJ123+AJ124</f>
        <v>0</v>
      </c>
      <c r="AK122" s="397" t="e">
        <f>AJ122/AI122*100</f>
        <v>#DIV/0!</v>
      </c>
      <c r="AL122" s="397">
        <f>AL123+AL124</f>
        <v>0</v>
      </c>
      <c r="AM122" s="397">
        <f>AM123+AM124</f>
        <v>0</v>
      </c>
      <c r="AN122" s="397" t="e">
        <f>AM122/AL122*100</f>
        <v>#DIV/0!</v>
      </c>
      <c r="AO122" s="397">
        <f>AO123+AO124</f>
        <v>1955.8</v>
      </c>
      <c r="AP122" s="397">
        <f>AP123+AP124</f>
        <v>0</v>
      </c>
      <c r="AQ122" s="397">
        <f>AP122/AO122*100</f>
        <v>0</v>
      </c>
      <c r="AR122" s="460"/>
    </row>
    <row r="123" spans="1:44" ht="23.45" customHeight="1" x14ac:dyDescent="0.25">
      <c r="A123" s="492"/>
      <c r="B123" s="357"/>
      <c r="C123" s="489"/>
      <c r="D123" s="418" t="s">
        <v>43</v>
      </c>
      <c r="E123" s="403">
        <f t="shared" si="132"/>
        <v>1955.8</v>
      </c>
      <c r="F123" s="403">
        <f t="shared" si="133"/>
        <v>0</v>
      </c>
      <c r="G123" s="396">
        <f t="shared" si="134"/>
        <v>0</v>
      </c>
      <c r="H123" s="397"/>
      <c r="I123" s="397"/>
      <c r="J123" s="464"/>
      <c r="K123" s="397"/>
      <c r="L123" s="397"/>
      <c r="M123" s="464"/>
      <c r="N123" s="397"/>
      <c r="O123" s="397"/>
      <c r="P123" s="464"/>
      <c r="Q123" s="397"/>
      <c r="R123" s="397"/>
      <c r="S123" s="464"/>
      <c r="T123" s="397"/>
      <c r="U123" s="397"/>
      <c r="V123" s="464"/>
      <c r="W123" s="397"/>
      <c r="X123" s="397"/>
      <c r="Y123" s="464"/>
      <c r="Z123" s="397"/>
      <c r="AA123" s="397"/>
      <c r="AB123" s="464"/>
      <c r="AC123" s="397"/>
      <c r="AD123" s="397"/>
      <c r="AE123" s="464"/>
      <c r="AF123" s="397"/>
      <c r="AG123" s="397"/>
      <c r="AH123" s="464"/>
      <c r="AI123" s="397"/>
      <c r="AJ123" s="397"/>
      <c r="AK123" s="464"/>
      <c r="AL123" s="397"/>
      <c r="AM123" s="397"/>
      <c r="AN123" s="464"/>
      <c r="AO123" s="463">
        <v>1955.8</v>
      </c>
      <c r="AP123" s="397"/>
      <c r="AQ123" s="464"/>
      <c r="AR123" s="465"/>
    </row>
    <row r="124" spans="1:44" ht="23.45" customHeight="1" x14ac:dyDescent="0.25">
      <c r="A124" s="494"/>
      <c r="B124" s="369"/>
      <c r="C124" s="490"/>
      <c r="D124" s="418" t="s">
        <v>265</v>
      </c>
      <c r="E124" s="403">
        <f t="shared" si="132"/>
        <v>0</v>
      </c>
      <c r="F124" s="403">
        <f t="shared" si="133"/>
        <v>0</v>
      </c>
      <c r="G124" s="396" t="e">
        <f t="shared" si="134"/>
        <v>#DIV/0!</v>
      </c>
      <c r="H124" s="397"/>
      <c r="I124" s="397"/>
      <c r="J124" s="464"/>
      <c r="K124" s="397"/>
      <c r="L124" s="397"/>
      <c r="M124" s="464"/>
      <c r="N124" s="397"/>
      <c r="O124" s="397"/>
      <c r="P124" s="464"/>
      <c r="Q124" s="397"/>
      <c r="R124" s="397"/>
      <c r="S124" s="464"/>
      <c r="T124" s="397"/>
      <c r="U124" s="397"/>
      <c r="V124" s="464"/>
      <c r="W124" s="397"/>
      <c r="X124" s="397"/>
      <c r="Y124" s="464"/>
      <c r="Z124" s="397"/>
      <c r="AA124" s="397"/>
      <c r="AB124" s="464"/>
      <c r="AC124" s="397"/>
      <c r="AD124" s="397"/>
      <c r="AE124" s="464"/>
      <c r="AF124" s="397"/>
      <c r="AG124" s="397"/>
      <c r="AH124" s="464"/>
      <c r="AI124" s="397"/>
      <c r="AJ124" s="397"/>
      <c r="AK124" s="464"/>
      <c r="AL124" s="397"/>
      <c r="AM124" s="397"/>
      <c r="AN124" s="464"/>
      <c r="AO124" s="397"/>
      <c r="AP124" s="397"/>
      <c r="AQ124" s="464"/>
      <c r="AR124" s="465"/>
    </row>
    <row r="125" spans="1:44" ht="23.45" customHeight="1" x14ac:dyDescent="0.25">
      <c r="A125" s="491" t="s">
        <v>350</v>
      </c>
      <c r="B125" s="358" t="s">
        <v>437</v>
      </c>
      <c r="C125" s="487" t="s">
        <v>321</v>
      </c>
      <c r="D125" s="436" t="s">
        <v>41</v>
      </c>
      <c r="E125" s="403">
        <f t="shared" si="132"/>
        <v>3791.6</v>
      </c>
      <c r="F125" s="403">
        <f t="shared" si="133"/>
        <v>0</v>
      </c>
      <c r="G125" s="396">
        <f t="shared" si="134"/>
        <v>0</v>
      </c>
      <c r="H125" s="397">
        <f>H126+H127</f>
        <v>0</v>
      </c>
      <c r="I125" s="397">
        <f>I126+I127</f>
        <v>0</v>
      </c>
      <c r="J125" s="397" t="e">
        <f>I125/H125*100</f>
        <v>#DIV/0!</v>
      </c>
      <c r="K125" s="397">
        <f>K126+K127</f>
        <v>0</v>
      </c>
      <c r="L125" s="397">
        <f>L126+L127</f>
        <v>0</v>
      </c>
      <c r="M125" s="397" t="e">
        <f>L125/K125*100</f>
        <v>#DIV/0!</v>
      </c>
      <c r="N125" s="397">
        <f>N126+N127</f>
        <v>0</v>
      </c>
      <c r="O125" s="397">
        <f>O126+O127</f>
        <v>0</v>
      </c>
      <c r="P125" s="397" t="e">
        <f>O125/N125*100</f>
        <v>#DIV/0!</v>
      </c>
      <c r="Q125" s="397">
        <f>Q126+Q127</f>
        <v>0</v>
      </c>
      <c r="R125" s="397">
        <f>R126+R127</f>
        <v>0</v>
      </c>
      <c r="S125" s="397" t="e">
        <f>R125/Q125*100</f>
        <v>#DIV/0!</v>
      </c>
      <c r="T125" s="397">
        <f>T126+T127</f>
        <v>0</v>
      </c>
      <c r="U125" s="397">
        <f>U126+U127</f>
        <v>0</v>
      </c>
      <c r="V125" s="397" t="e">
        <f>U125/T125*100</f>
        <v>#DIV/0!</v>
      </c>
      <c r="W125" s="397">
        <f>W126+W127</f>
        <v>0</v>
      </c>
      <c r="X125" s="397">
        <f>X126+X127</f>
        <v>0</v>
      </c>
      <c r="Y125" s="397" t="e">
        <f>X125/W125*100</f>
        <v>#DIV/0!</v>
      </c>
      <c r="Z125" s="397">
        <f>Z126+Z127</f>
        <v>0</v>
      </c>
      <c r="AA125" s="397">
        <f>AA126+AA127</f>
        <v>0</v>
      </c>
      <c r="AB125" s="397" t="e">
        <f>AA125/Z125*100</f>
        <v>#DIV/0!</v>
      </c>
      <c r="AC125" s="397">
        <f>AC126+AC127</f>
        <v>0</v>
      </c>
      <c r="AD125" s="397">
        <f>AD126+AD127</f>
        <v>0</v>
      </c>
      <c r="AE125" s="397" t="e">
        <f>AD125/AC125*100</f>
        <v>#DIV/0!</v>
      </c>
      <c r="AF125" s="397">
        <f>AF126+AF127</f>
        <v>0</v>
      </c>
      <c r="AG125" s="397">
        <f>AG126+AG127</f>
        <v>0</v>
      </c>
      <c r="AH125" s="397" t="e">
        <f>AG125/AF125*100</f>
        <v>#DIV/0!</v>
      </c>
      <c r="AI125" s="397">
        <f>AI126+AI127</f>
        <v>0</v>
      </c>
      <c r="AJ125" s="397">
        <f>AJ126+AJ127</f>
        <v>0</v>
      </c>
      <c r="AK125" s="397" t="e">
        <f>AJ125/AI125*100</f>
        <v>#DIV/0!</v>
      </c>
      <c r="AL125" s="397">
        <f>AL126+AL127</f>
        <v>0</v>
      </c>
      <c r="AM125" s="397">
        <f>AM126+AM127</f>
        <v>0</v>
      </c>
      <c r="AN125" s="397" t="e">
        <f>AM125/AL125*100</f>
        <v>#DIV/0!</v>
      </c>
      <c r="AO125" s="397">
        <f>AO126+AO127</f>
        <v>3791.6</v>
      </c>
      <c r="AP125" s="397">
        <f>AP126+AP127</f>
        <v>0</v>
      </c>
      <c r="AQ125" s="397">
        <f>AP125/AO125*100</f>
        <v>0</v>
      </c>
      <c r="AR125" s="460"/>
    </row>
    <row r="126" spans="1:44" ht="23.45" customHeight="1" x14ac:dyDescent="0.25">
      <c r="A126" s="492"/>
      <c r="B126" s="357"/>
      <c r="C126" s="489"/>
      <c r="D126" s="418" t="s">
        <v>43</v>
      </c>
      <c r="E126" s="403">
        <f t="shared" si="132"/>
        <v>3791.6</v>
      </c>
      <c r="F126" s="403">
        <f t="shared" si="133"/>
        <v>0</v>
      </c>
      <c r="G126" s="396">
        <f t="shared" si="134"/>
        <v>0</v>
      </c>
      <c r="H126" s="397"/>
      <c r="I126" s="397"/>
      <c r="J126" s="464"/>
      <c r="K126" s="397"/>
      <c r="L126" s="397"/>
      <c r="M126" s="464"/>
      <c r="N126" s="397"/>
      <c r="O126" s="397"/>
      <c r="P126" s="464"/>
      <c r="Q126" s="397"/>
      <c r="R126" s="397"/>
      <c r="S126" s="464"/>
      <c r="T126" s="397"/>
      <c r="U126" s="397"/>
      <c r="V126" s="464"/>
      <c r="W126" s="397"/>
      <c r="X126" s="397"/>
      <c r="Y126" s="464"/>
      <c r="Z126" s="397"/>
      <c r="AA126" s="397"/>
      <c r="AB126" s="464"/>
      <c r="AC126" s="397"/>
      <c r="AD126" s="397"/>
      <c r="AE126" s="464"/>
      <c r="AF126" s="397"/>
      <c r="AG126" s="397"/>
      <c r="AH126" s="464"/>
      <c r="AI126" s="397"/>
      <c r="AJ126" s="397"/>
      <c r="AK126" s="464"/>
      <c r="AL126" s="397"/>
      <c r="AM126" s="397"/>
      <c r="AN126" s="464"/>
      <c r="AO126" s="463">
        <v>3791.6</v>
      </c>
      <c r="AP126" s="397"/>
      <c r="AQ126" s="464"/>
      <c r="AR126" s="465"/>
    </row>
    <row r="127" spans="1:44" ht="23.45" customHeight="1" x14ac:dyDescent="0.25">
      <c r="A127" s="494"/>
      <c r="B127" s="369"/>
      <c r="C127" s="490"/>
      <c r="D127" s="418" t="s">
        <v>265</v>
      </c>
      <c r="E127" s="403">
        <f t="shared" si="132"/>
        <v>0</v>
      </c>
      <c r="F127" s="403">
        <f t="shared" si="133"/>
        <v>0</v>
      </c>
      <c r="G127" s="396" t="e">
        <f t="shared" si="134"/>
        <v>#DIV/0!</v>
      </c>
      <c r="H127" s="397"/>
      <c r="I127" s="397"/>
      <c r="J127" s="464"/>
      <c r="K127" s="397"/>
      <c r="L127" s="397"/>
      <c r="M127" s="464"/>
      <c r="N127" s="397"/>
      <c r="O127" s="397"/>
      <c r="P127" s="464"/>
      <c r="Q127" s="397"/>
      <c r="R127" s="397"/>
      <c r="S127" s="464"/>
      <c r="T127" s="397"/>
      <c r="U127" s="397"/>
      <c r="V127" s="464"/>
      <c r="W127" s="397"/>
      <c r="X127" s="397"/>
      <c r="Y127" s="464"/>
      <c r="Z127" s="397"/>
      <c r="AA127" s="397"/>
      <c r="AB127" s="464"/>
      <c r="AC127" s="397"/>
      <c r="AD127" s="397"/>
      <c r="AE127" s="464"/>
      <c r="AF127" s="397"/>
      <c r="AG127" s="397"/>
      <c r="AH127" s="464"/>
      <c r="AI127" s="397"/>
      <c r="AJ127" s="397"/>
      <c r="AK127" s="464"/>
      <c r="AL127" s="397"/>
      <c r="AM127" s="397"/>
      <c r="AN127" s="464"/>
      <c r="AO127" s="397"/>
      <c r="AP127" s="397"/>
      <c r="AQ127" s="464"/>
      <c r="AR127" s="465"/>
    </row>
    <row r="128" spans="1:44" ht="23.45" customHeight="1" x14ac:dyDescent="0.25">
      <c r="A128" s="491" t="s">
        <v>351</v>
      </c>
      <c r="B128" s="358" t="s">
        <v>438</v>
      </c>
      <c r="C128" s="487" t="s">
        <v>321</v>
      </c>
      <c r="D128" s="436" t="s">
        <v>41</v>
      </c>
      <c r="E128" s="403">
        <f t="shared" si="132"/>
        <v>5608</v>
      </c>
      <c r="F128" s="403">
        <f t="shared" si="133"/>
        <v>0</v>
      </c>
      <c r="G128" s="396">
        <f t="shared" si="134"/>
        <v>0</v>
      </c>
      <c r="H128" s="397">
        <f>H129+H130</f>
        <v>0</v>
      </c>
      <c r="I128" s="397">
        <f>I129+I130</f>
        <v>0</v>
      </c>
      <c r="J128" s="397" t="e">
        <f>I128/H128*100</f>
        <v>#DIV/0!</v>
      </c>
      <c r="K128" s="397">
        <f>K129+K130</f>
        <v>0</v>
      </c>
      <c r="L128" s="397">
        <f>L129+L130</f>
        <v>0</v>
      </c>
      <c r="M128" s="397" t="e">
        <f>L128/K128*100</f>
        <v>#DIV/0!</v>
      </c>
      <c r="N128" s="397">
        <f>N129+N130</f>
        <v>0</v>
      </c>
      <c r="O128" s="397">
        <f>O129+O130</f>
        <v>0</v>
      </c>
      <c r="P128" s="397" t="e">
        <f>O128/N128*100</f>
        <v>#DIV/0!</v>
      </c>
      <c r="Q128" s="397">
        <f>Q129+Q130</f>
        <v>0</v>
      </c>
      <c r="R128" s="397">
        <f>R129+R130</f>
        <v>0</v>
      </c>
      <c r="S128" s="397" t="e">
        <f>R128/Q128*100</f>
        <v>#DIV/0!</v>
      </c>
      <c r="T128" s="397">
        <f>T129+T130</f>
        <v>0</v>
      </c>
      <c r="U128" s="397">
        <f>U129+U130</f>
        <v>0</v>
      </c>
      <c r="V128" s="397" t="e">
        <f>U128/T128*100</f>
        <v>#DIV/0!</v>
      </c>
      <c r="W128" s="397">
        <f>W129+W130</f>
        <v>0</v>
      </c>
      <c r="X128" s="397">
        <f>X129+X130</f>
        <v>0</v>
      </c>
      <c r="Y128" s="397" t="e">
        <f>X128/W128*100</f>
        <v>#DIV/0!</v>
      </c>
      <c r="Z128" s="397">
        <f>Z129+Z130</f>
        <v>0</v>
      </c>
      <c r="AA128" s="397">
        <f>AA129+AA130</f>
        <v>0</v>
      </c>
      <c r="AB128" s="397" t="e">
        <f>AA128/Z128*100</f>
        <v>#DIV/0!</v>
      </c>
      <c r="AC128" s="397">
        <f>AC129+AC130</f>
        <v>0</v>
      </c>
      <c r="AD128" s="397">
        <f>AD129+AD130</f>
        <v>0</v>
      </c>
      <c r="AE128" s="397" t="e">
        <f>AD128/AC128*100</f>
        <v>#DIV/0!</v>
      </c>
      <c r="AF128" s="397">
        <f>AF129+AF130</f>
        <v>0</v>
      </c>
      <c r="AG128" s="397">
        <f>AG129+AG130</f>
        <v>0</v>
      </c>
      <c r="AH128" s="397" t="e">
        <f>AG128/AF128*100</f>
        <v>#DIV/0!</v>
      </c>
      <c r="AI128" s="397">
        <f>AI129+AI130</f>
        <v>0</v>
      </c>
      <c r="AJ128" s="397">
        <f>AJ129+AJ130</f>
        <v>0</v>
      </c>
      <c r="AK128" s="397" t="e">
        <f>AJ128/AI128*100</f>
        <v>#DIV/0!</v>
      </c>
      <c r="AL128" s="397">
        <f>AL129+AL130</f>
        <v>0</v>
      </c>
      <c r="AM128" s="397">
        <f>AM129+AM130</f>
        <v>0</v>
      </c>
      <c r="AN128" s="397" t="e">
        <f>AM128/AL128*100</f>
        <v>#DIV/0!</v>
      </c>
      <c r="AO128" s="397">
        <f>AO129+AO130</f>
        <v>5608</v>
      </c>
      <c r="AP128" s="397">
        <f>AP129+AP130</f>
        <v>0</v>
      </c>
      <c r="AQ128" s="397">
        <f>AP128/AO128*100</f>
        <v>0</v>
      </c>
      <c r="AR128" s="460"/>
    </row>
    <row r="129" spans="1:44" ht="23.45" customHeight="1" x14ac:dyDescent="0.25">
      <c r="A129" s="492"/>
      <c r="B129" s="357"/>
      <c r="C129" s="489"/>
      <c r="D129" s="418" t="s">
        <v>43</v>
      </c>
      <c r="E129" s="403">
        <f t="shared" si="132"/>
        <v>5608</v>
      </c>
      <c r="F129" s="403">
        <f t="shared" si="133"/>
        <v>0</v>
      </c>
      <c r="G129" s="396">
        <f t="shared" si="134"/>
        <v>0</v>
      </c>
      <c r="H129" s="397"/>
      <c r="I129" s="397"/>
      <c r="J129" s="464"/>
      <c r="K129" s="397"/>
      <c r="L129" s="397"/>
      <c r="M129" s="464"/>
      <c r="N129" s="397"/>
      <c r="O129" s="397"/>
      <c r="P129" s="464"/>
      <c r="Q129" s="397"/>
      <c r="R129" s="397"/>
      <c r="S129" s="464"/>
      <c r="T129" s="397"/>
      <c r="U129" s="397"/>
      <c r="V129" s="464"/>
      <c r="W129" s="397"/>
      <c r="X129" s="397"/>
      <c r="Y129" s="464"/>
      <c r="Z129" s="397"/>
      <c r="AA129" s="397"/>
      <c r="AB129" s="464"/>
      <c r="AC129" s="397"/>
      <c r="AD129" s="397"/>
      <c r="AE129" s="464"/>
      <c r="AF129" s="397"/>
      <c r="AG129" s="397"/>
      <c r="AH129" s="464"/>
      <c r="AI129" s="397"/>
      <c r="AJ129" s="397"/>
      <c r="AK129" s="464"/>
      <c r="AL129" s="397"/>
      <c r="AM129" s="397"/>
      <c r="AN129" s="464"/>
      <c r="AO129" s="463">
        <v>5608</v>
      </c>
      <c r="AP129" s="397"/>
      <c r="AQ129" s="464"/>
      <c r="AR129" s="465"/>
    </row>
    <row r="130" spans="1:44" ht="43.5" customHeight="1" x14ac:dyDescent="0.25">
      <c r="A130" s="494"/>
      <c r="B130" s="369"/>
      <c r="C130" s="490"/>
      <c r="D130" s="418" t="s">
        <v>265</v>
      </c>
      <c r="E130" s="403">
        <f t="shared" si="132"/>
        <v>0</v>
      </c>
      <c r="F130" s="403">
        <f t="shared" si="133"/>
        <v>0</v>
      </c>
      <c r="G130" s="396" t="e">
        <f t="shared" si="134"/>
        <v>#DIV/0!</v>
      </c>
      <c r="H130" s="397"/>
      <c r="I130" s="397"/>
      <c r="J130" s="464"/>
      <c r="K130" s="397"/>
      <c r="L130" s="397"/>
      <c r="M130" s="464"/>
      <c r="N130" s="397"/>
      <c r="O130" s="397"/>
      <c r="P130" s="464"/>
      <c r="Q130" s="397"/>
      <c r="R130" s="397"/>
      <c r="S130" s="464"/>
      <c r="T130" s="397"/>
      <c r="U130" s="397"/>
      <c r="V130" s="464"/>
      <c r="W130" s="397"/>
      <c r="X130" s="397"/>
      <c r="Y130" s="464"/>
      <c r="Z130" s="397"/>
      <c r="AA130" s="397"/>
      <c r="AB130" s="464"/>
      <c r="AC130" s="397"/>
      <c r="AD130" s="397"/>
      <c r="AE130" s="464"/>
      <c r="AF130" s="397"/>
      <c r="AG130" s="397"/>
      <c r="AH130" s="464"/>
      <c r="AI130" s="397"/>
      <c r="AJ130" s="397"/>
      <c r="AK130" s="464"/>
      <c r="AL130" s="397"/>
      <c r="AM130" s="397"/>
      <c r="AN130" s="464"/>
      <c r="AO130" s="397"/>
      <c r="AP130" s="397"/>
      <c r="AQ130" s="464"/>
      <c r="AR130" s="465"/>
    </row>
    <row r="131" spans="1:44" s="346" customFormat="1" ht="38.25" customHeight="1" x14ac:dyDescent="0.25">
      <c r="A131" s="496" t="s">
        <v>325</v>
      </c>
      <c r="B131" s="479" t="s">
        <v>352</v>
      </c>
      <c r="C131" s="479" t="s">
        <v>392</v>
      </c>
      <c r="D131" s="436" t="s">
        <v>41</v>
      </c>
      <c r="E131" s="403">
        <f t="shared" ref="E131:E139" si="149">H131+K131+N131+Q131+T131+W131+Z131+AC131+AF131+AI131+AL131+AO131</f>
        <v>1056.1999999999998</v>
      </c>
      <c r="F131" s="403">
        <f t="shared" ref="F131:F139" si="150">I131+L131+O131+R131+U131+X131+AA131+AD131+AG131+AJ131+AM131+AP131</f>
        <v>0</v>
      </c>
      <c r="G131" s="396">
        <f t="shared" ref="G131:G139" si="151">F131/E131</f>
        <v>0</v>
      </c>
      <c r="H131" s="397">
        <f>H132+H133</f>
        <v>0</v>
      </c>
      <c r="I131" s="397">
        <f>I132+I133</f>
        <v>0</v>
      </c>
      <c r="J131" s="397" t="e">
        <f t="shared" ref="J131:J133" si="152">I131/H131*100</f>
        <v>#DIV/0!</v>
      </c>
      <c r="K131" s="397">
        <f>K132+K133</f>
        <v>0</v>
      </c>
      <c r="L131" s="397">
        <f>L132+L133</f>
        <v>0</v>
      </c>
      <c r="M131" s="397" t="e">
        <f t="shared" si="137"/>
        <v>#DIV/0!</v>
      </c>
      <c r="N131" s="397">
        <f t="shared" ref="N131:O131" si="153">N132+N133</f>
        <v>0</v>
      </c>
      <c r="O131" s="397">
        <f t="shared" si="153"/>
        <v>0</v>
      </c>
      <c r="P131" s="397" t="e">
        <f t="shared" si="138"/>
        <v>#DIV/0!</v>
      </c>
      <c r="Q131" s="397">
        <f t="shared" ref="Q131:R131" si="154">Q132+Q133</f>
        <v>0</v>
      </c>
      <c r="R131" s="397">
        <f t="shared" si="154"/>
        <v>0</v>
      </c>
      <c r="S131" s="397" t="e">
        <f t="shared" si="139"/>
        <v>#DIV/0!</v>
      </c>
      <c r="T131" s="397">
        <f t="shared" ref="T131:U131" si="155">T132+T133</f>
        <v>0</v>
      </c>
      <c r="U131" s="397">
        <f t="shared" si="155"/>
        <v>0</v>
      </c>
      <c r="V131" s="397" t="e">
        <f t="shared" si="140"/>
        <v>#DIV/0!</v>
      </c>
      <c r="W131" s="397">
        <f t="shared" ref="W131:X131" si="156">W132+W133</f>
        <v>0</v>
      </c>
      <c r="X131" s="397">
        <f t="shared" si="156"/>
        <v>0</v>
      </c>
      <c r="Y131" s="397" t="e">
        <f t="shared" si="141"/>
        <v>#DIV/0!</v>
      </c>
      <c r="Z131" s="397">
        <f t="shared" ref="Z131:AA131" si="157">Z132+Z133</f>
        <v>1056.1999999999998</v>
      </c>
      <c r="AA131" s="397">
        <f t="shared" si="157"/>
        <v>0</v>
      </c>
      <c r="AB131" s="397">
        <f t="shared" si="142"/>
        <v>0</v>
      </c>
      <c r="AC131" s="397">
        <f t="shared" ref="AC131:AD131" si="158">AC132+AC133</f>
        <v>0</v>
      </c>
      <c r="AD131" s="397">
        <f t="shared" si="158"/>
        <v>0</v>
      </c>
      <c r="AE131" s="397" t="e">
        <f t="shared" si="143"/>
        <v>#DIV/0!</v>
      </c>
      <c r="AF131" s="397">
        <f t="shared" ref="AF131:AG131" si="159">AF132+AF133</f>
        <v>0</v>
      </c>
      <c r="AG131" s="397">
        <f t="shared" si="159"/>
        <v>0</v>
      </c>
      <c r="AH131" s="397" t="e">
        <f t="shared" si="144"/>
        <v>#DIV/0!</v>
      </c>
      <c r="AI131" s="397">
        <f t="shared" ref="AI131:AJ131" si="160">AI132+AI133</f>
        <v>0</v>
      </c>
      <c r="AJ131" s="397">
        <f t="shared" si="160"/>
        <v>0</v>
      </c>
      <c r="AK131" s="397" t="e">
        <f t="shared" si="145"/>
        <v>#DIV/0!</v>
      </c>
      <c r="AL131" s="397">
        <f t="shared" ref="AL131:AM131" si="161">AL132+AL133</f>
        <v>0</v>
      </c>
      <c r="AM131" s="397">
        <f t="shared" si="161"/>
        <v>0</v>
      </c>
      <c r="AN131" s="397" t="e">
        <f t="shared" si="146"/>
        <v>#DIV/0!</v>
      </c>
      <c r="AO131" s="397">
        <f t="shared" ref="AO131:AP131" si="162">AO132+AO133</f>
        <v>0</v>
      </c>
      <c r="AP131" s="397">
        <f t="shared" si="162"/>
        <v>0</v>
      </c>
      <c r="AQ131" s="397" t="e">
        <f t="shared" si="147"/>
        <v>#DIV/0!</v>
      </c>
      <c r="AR131" s="454"/>
    </row>
    <row r="132" spans="1:44" s="346" customFormat="1" ht="38.25" customHeight="1" x14ac:dyDescent="0.25">
      <c r="A132" s="497"/>
      <c r="B132" s="482"/>
      <c r="C132" s="482"/>
      <c r="D132" s="455" t="s">
        <v>43</v>
      </c>
      <c r="E132" s="403">
        <f t="shared" si="149"/>
        <v>1056.1999999999998</v>
      </c>
      <c r="F132" s="403">
        <f t="shared" si="150"/>
        <v>0</v>
      </c>
      <c r="G132" s="396">
        <f t="shared" si="151"/>
        <v>0</v>
      </c>
      <c r="H132" s="397">
        <f>H135+H138</f>
        <v>0</v>
      </c>
      <c r="I132" s="397">
        <f>I135+I138</f>
        <v>0</v>
      </c>
      <c r="J132" s="397" t="e">
        <f t="shared" si="152"/>
        <v>#DIV/0!</v>
      </c>
      <c r="K132" s="397">
        <f>K135+K138</f>
        <v>0</v>
      </c>
      <c r="L132" s="397">
        <f>L135+L138</f>
        <v>0</v>
      </c>
      <c r="M132" s="397" t="e">
        <f t="shared" si="137"/>
        <v>#DIV/0!</v>
      </c>
      <c r="N132" s="397">
        <f t="shared" ref="N132:O132" si="163">N135+N138</f>
        <v>0</v>
      </c>
      <c r="O132" s="397">
        <f t="shared" si="163"/>
        <v>0</v>
      </c>
      <c r="P132" s="397" t="e">
        <f t="shared" si="138"/>
        <v>#DIV/0!</v>
      </c>
      <c r="Q132" s="397">
        <f t="shared" ref="Q132:R132" si="164">Q135+Q138</f>
        <v>0</v>
      </c>
      <c r="R132" s="397">
        <f t="shared" si="164"/>
        <v>0</v>
      </c>
      <c r="S132" s="397" t="e">
        <f t="shared" si="139"/>
        <v>#DIV/0!</v>
      </c>
      <c r="T132" s="397">
        <f t="shared" ref="T132:U132" si="165">T135+T138</f>
        <v>0</v>
      </c>
      <c r="U132" s="397">
        <f t="shared" si="165"/>
        <v>0</v>
      </c>
      <c r="V132" s="397" t="e">
        <f t="shared" si="140"/>
        <v>#DIV/0!</v>
      </c>
      <c r="W132" s="397">
        <f t="shared" ref="W132:X132" si="166">W135+W138</f>
        <v>0</v>
      </c>
      <c r="X132" s="397">
        <f t="shared" si="166"/>
        <v>0</v>
      </c>
      <c r="Y132" s="397" t="e">
        <f t="shared" si="141"/>
        <v>#DIV/0!</v>
      </c>
      <c r="Z132" s="397">
        <f t="shared" ref="Z132:AA132" si="167">Z135+Z138</f>
        <v>1056.1999999999998</v>
      </c>
      <c r="AA132" s="397">
        <f t="shared" si="167"/>
        <v>0</v>
      </c>
      <c r="AB132" s="397">
        <f t="shared" si="142"/>
        <v>0</v>
      </c>
      <c r="AC132" s="397">
        <f t="shared" ref="AC132:AD132" si="168">AC135+AC138</f>
        <v>0</v>
      </c>
      <c r="AD132" s="397">
        <f t="shared" si="168"/>
        <v>0</v>
      </c>
      <c r="AE132" s="397" t="e">
        <f t="shared" si="143"/>
        <v>#DIV/0!</v>
      </c>
      <c r="AF132" s="397">
        <f t="shared" ref="AF132:AG132" si="169">AF135+AF138</f>
        <v>0</v>
      </c>
      <c r="AG132" s="397">
        <f t="shared" si="169"/>
        <v>0</v>
      </c>
      <c r="AH132" s="397" t="e">
        <f t="shared" si="144"/>
        <v>#DIV/0!</v>
      </c>
      <c r="AI132" s="397">
        <f t="shared" ref="AI132:AJ132" si="170">AI135+AI138</f>
        <v>0</v>
      </c>
      <c r="AJ132" s="397">
        <f t="shared" si="170"/>
        <v>0</v>
      </c>
      <c r="AK132" s="397" t="e">
        <f t="shared" si="145"/>
        <v>#DIV/0!</v>
      </c>
      <c r="AL132" s="397">
        <f t="shared" ref="AL132:AM132" si="171">AL135+AL138</f>
        <v>0</v>
      </c>
      <c r="AM132" s="397">
        <f t="shared" si="171"/>
        <v>0</v>
      </c>
      <c r="AN132" s="397" t="e">
        <f t="shared" si="146"/>
        <v>#DIV/0!</v>
      </c>
      <c r="AO132" s="397">
        <f t="shared" ref="AO132:AP132" si="172">AO135+AO138</f>
        <v>0</v>
      </c>
      <c r="AP132" s="397">
        <f t="shared" si="172"/>
        <v>0</v>
      </c>
      <c r="AQ132" s="397" t="e">
        <f t="shared" si="147"/>
        <v>#DIV/0!</v>
      </c>
      <c r="AR132" s="456"/>
    </row>
    <row r="133" spans="1:44" s="346" customFormat="1" ht="38.25" customHeight="1" x14ac:dyDescent="0.25">
      <c r="A133" s="500"/>
      <c r="B133" s="484"/>
      <c r="C133" s="484"/>
      <c r="D133" s="455" t="s">
        <v>265</v>
      </c>
      <c r="E133" s="403">
        <f t="shared" si="149"/>
        <v>0</v>
      </c>
      <c r="F133" s="403">
        <f t="shared" si="150"/>
        <v>0</v>
      </c>
      <c r="G133" s="396" t="e">
        <f t="shared" si="151"/>
        <v>#DIV/0!</v>
      </c>
      <c r="H133" s="397">
        <f>H136+H139</f>
        <v>0</v>
      </c>
      <c r="I133" s="397">
        <f>I136+I139</f>
        <v>0</v>
      </c>
      <c r="J133" s="397" t="e">
        <f t="shared" si="152"/>
        <v>#DIV/0!</v>
      </c>
      <c r="K133" s="397">
        <f>K136+K139</f>
        <v>0</v>
      </c>
      <c r="L133" s="397">
        <f>L136+L139</f>
        <v>0</v>
      </c>
      <c r="M133" s="397" t="e">
        <f t="shared" si="137"/>
        <v>#DIV/0!</v>
      </c>
      <c r="N133" s="397">
        <f t="shared" ref="N133:O133" si="173">N136+N139</f>
        <v>0</v>
      </c>
      <c r="O133" s="397">
        <f t="shared" si="173"/>
        <v>0</v>
      </c>
      <c r="P133" s="397" t="e">
        <f t="shared" si="138"/>
        <v>#DIV/0!</v>
      </c>
      <c r="Q133" s="397">
        <f t="shared" ref="Q133:R133" si="174">Q136+Q139</f>
        <v>0</v>
      </c>
      <c r="R133" s="397">
        <f t="shared" si="174"/>
        <v>0</v>
      </c>
      <c r="S133" s="397" t="e">
        <f t="shared" si="139"/>
        <v>#DIV/0!</v>
      </c>
      <c r="T133" s="397">
        <f t="shared" ref="T133:U133" si="175">T136+T139</f>
        <v>0</v>
      </c>
      <c r="U133" s="397">
        <f t="shared" si="175"/>
        <v>0</v>
      </c>
      <c r="V133" s="397" t="e">
        <f t="shared" si="140"/>
        <v>#DIV/0!</v>
      </c>
      <c r="W133" s="397">
        <f t="shared" ref="W133:X133" si="176">W136+W139</f>
        <v>0</v>
      </c>
      <c r="X133" s="397">
        <f t="shared" si="176"/>
        <v>0</v>
      </c>
      <c r="Y133" s="397" t="e">
        <f t="shared" si="141"/>
        <v>#DIV/0!</v>
      </c>
      <c r="Z133" s="397">
        <f t="shared" ref="Z133:AA133" si="177">Z136+Z139</f>
        <v>0</v>
      </c>
      <c r="AA133" s="397">
        <f t="shared" si="177"/>
        <v>0</v>
      </c>
      <c r="AB133" s="397" t="e">
        <f t="shared" si="142"/>
        <v>#DIV/0!</v>
      </c>
      <c r="AC133" s="397">
        <f t="shared" ref="AC133:AD133" si="178">AC136+AC139</f>
        <v>0</v>
      </c>
      <c r="AD133" s="397">
        <f t="shared" si="178"/>
        <v>0</v>
      </c>
      <c r="AE133" s="397" t="e">
        <f t="shared" si="143"/>
        <v>#DIV/0!</v>
      </c>
      <c r="AF133" s="397">
        <f t="shared" ref="AF133:AG133" si="179">AF136+AF139</f>
        <v>0</v>
      </c>
      <c r="AG133" s="397">
        <f t="shared" si="179"/>
        <v>0</v>
      </c>
      <c r="AH133" s="397" t="e">
        <f t="shared" si="144"/>
        <v>#DIV/0!</v>
      </c>
      <c r="AI133" s="397">
        <f t="shared" ref="AI133:AJ133" si="180">AI136+AI139</f>
        <v>0</v>
      </c>
      <c r="AJ133" s="397">
        <f t="shared" si="180"/>
        <v>0</v>
      </c>
      <c r="AK133" s="397" t="e">
        <f t="shared" si="145"/>
        <v>#DIV/0!</v>
      </c>
      <c r="AL133" s="397">
        <f t="shared" ref="AL133:AM133" si="181">AL136+AL139</f>
        <v>0</v>
      </c>
      <c r="AM133" s="397">
        <f t="shared" si="181"/>
        <v>0</v>
      </c>
      <c r="AN133" s="397" t="e">
        <f t="shared" si="146"/>
        <v>#DIV/0!</v>
      </c>
      <c r="AO133" s="397">
        <f t="shared" ref="AO133:AP133" si="182">AO136+AO139</f>
        <v>0</v>
      </c>
      <c r="AP133" s="397">
        <f t="shared" si="182"/>
        <v>0</v>
      </c>
      <c r="AQ133" s="397" t="e">
        <f t="shared" si="147"/>
        <v>#DIV/0!</v>
      </c>
      <c r="AR133" s="456"/>
    </row>
    <row r="134" spans="1:44" ht="23.45" customHeight="1" x14ac:dyDescent="0.25">
      <c r="A134" s="491" t="s">
        <v>439</v>
      </c>
      <c r="B134" s="358" t="s">
        <v>441</v>
      </c>
      <c r="C134" s="487" t="s">
        <v>321</v>
      </c>
      <c r="D134" s="436" t="s">
        <v>41</v>
      </c>
      <c r="E134" s="403">
        <f t="shared" si="149"/>
        <v>732.3</v>
      </c>
      <c r="F134" s="403">
        <f t="shared" si="150"/>
        <v>0</v>
      </c>
      <c r="G134" s="396">
        <f t="shared" si="151"/>
        <v>0</v>
      </c>
      <c r="H134" s="397">
        <f>H135+H136</f>
        <v>0</v>
      </c>
      <c r="I134" s="397">
        <f>I135+I136</f>
        <v>0</v>
      </c>
      <c r="J134" s="397" t="e">
        <f>I134/H134*100</f>
        <v>#DIV/0!</v>
      </c>
      <c r="K134" s="397">
        <f>K135+K136</f>
        <v>0</v>
      </c>
      <c r="L134" s="397">
        <f>L135+L136</f>
        <v>0</v>
      </c>
      <c r="M134" s="397" t="e">
        <f>L134/K134*100</f>
        <v>#DIV/0!</v>
      </c>
      <c r="N134" s="397">
        <f>N135+N136</f>
        <v>0</v>
      </c>
      <c r="O134" s="397">
        <f>O135+O136</f>
        <v>0</v>
      </c>
      <c r="P134" s="397" t="e">
        <f>O134/N134*100</f>
        <v>#DIV/0!</v>
      </c>
      <c r="Q134" s="397">
        <f>Q135+Q136</f>
        <v>0</v>
      </c>
      <c r="R134" s="397">
        <f>R135+R136</f>
        <v>0</v>
      </c>
      <c r="S134" s="397" t="e">
        <f>R134/Q134*100</f>
        <v>#DIV/0!</v>
      </c>
      <c r="T134" s="397">
        <f>T135+T136</f>
        <v>0</v>
      </c>
      <c r="U134" s="397">
        <f>U135+U136</f>
        <v>0</v>
      </c>
      <c r="V134" s="397" t="e">
        <f>U134/T134*100</f>
        <v>#DIV/0!</v>
      </c>
      <c r="W134" s="397">
        <f>W135+W136</f>
        <v>0</v>
      </c>
      <c r="X134" s="397">
        <f>X135+X136</f>
        <v>0</v>
      </c>
      <c r="Y134" s="397" t="e">
        <f>X134/W134*100</f>
        <v>#DIV/0!</v>
      </c>
      <c r="Z134" s="397">
        <f>Z135+Z136</f>
        <v>732.3</v>
      </c>
      <c r="AA134" s="397">
        <f>AA135+AA136</f>
        <v>0</v>
      </c>
      <c r="AB134" s="397">
        <f>AA134/Z134*100</f>
        <v>0</v>
      </c>
      <c r="AC134" s="397">
        <f>AC135+AC136</f>
        <v>0</v>
      </c>
      <c r="AD134" s="397">
        <f>AD135+AD136</f>
        <v>0</v>
      </c>
      <c r="AE134" s="397" t="e">
        <f>AD134/AC134*100</f>
        <v>#DIV/0!</v>
      </c>
      <c r="AF134" s="397">
        <f>AF135+AF136</f>
        <v>0</v>
      </c>
      <c r="AG134" s="397">
        <f>AG135+AG136</f>
        <v>0</v>
      </c>
      <c r="AH134" s="397" t="e">
        <f>AG134/AF134*100</f>
        <v>#DIV/0!</v>
      </c>
      <c r="AI134" s="397">
        <f>AI135+AI136</f>
        <v>0</v>
      </c>
      <c r="AJ134" s="397">
        <f>AJ135+AJ136</f>
        <v>0</v>
      </c>
      <c r="AK134" s="397" t="e">
        <f>AJ134/AI134*100</f>
        <v>#DIV/0!</v>
      </c>
      <c r="AL134" s="397">
        <f>AL135+AL136</f>
        <v>0</v>
      </c>
      <c r="AM134" s="397">
        <f>AM135+AM136</f>
        <v>0</v>
      </c>
      <c r="AN134" s="397" t="e">
        <f>AM134/AL134*100</f>
        <v>#DIV/0!</v>
      </c>
      <c r="AO134" s="397">
        <f>AO135+AO136</f>
        <v>0</v>
      </c>
      <c r="AP134" s="397">
        <f>AP135+AP136</f>
        <v>0</v>
      </c>
      <c r="AQ134" s="397" t="e">
        <f>AP134/AO134*100</f>
        <v>#DIV/0!</v>
      </c>
      <c r="AR134" s="460"/>
    </row>
    <row r="135" spans="1:44" ht="23.45" customHeight="1" x14ac:dyDescent="0.25">
      <c r="A135" s="492"/>
      <c r="B135" s="357"/>
      <c r="C135" s="489"/>
      <c r="D135" s="418" t="s">
        <v>43</v>
      </c>
      <c r="E135" s="461">
        <f t="shared" si="149"/>
        <v>732.3</v>
      </c>
      <c r="F135" s="461">
        <f t="shared" si="150"/>
        <v>0</v>
      </c>
      <c r="G135" s="462">
        <f t="shared" si="151"/>
        <v>0</v>
      </c>
      <c r="H135" s="463"/>
      <c r="I135" s="463"/>
      <c r="J135" s="464"/>
      <c r="K135" s="463"/>
      <c r="L135" s="463"/>
      <c r="M135" s="464"/>
      <c r="N135" s="463"/>
      <c r="O135" s="463"/>
      <c r="P135" s="464"/>
      <c r="Q135" s="463"/>
      <c r="R135" s="463"/>
      <c r="S135" s="464"/>
      <c r="T135" s="463"/>
      <c r="U135" s="463"/>
      <c r="V135" s="464"/>
      <c r="W135" s="463"/>
      <c r="X135" s="463"/>
      <c r="Y135" s="464"/>
      <c r="Z135" s="463">
        <v>732.3</v>
      </c>
      <c r="AA135" s="463"/>
      <c r="AB135" s="464"/>
      <c r="AC135" s="463"/>
      <c r="AD135" s="463"/>
      <c r="AE135" s="464"/>
      <c r="AF135" s="463"/>
      <c r="AG135" s="463"/>
      <c r="AH135" s="464"/>
      <c r="AI135" s="463"/>
      <c r="AJ135" s="463"/>
      <c r="AK135" s="464"/>
      <c r="AL135" s="463"/>
      <c r="AM135" s="463"/>
      <c r="AN135" s="464"/>
      <c r="AO135" s="463"/>
      <c r="AP135" s="463"/>
      <c r="AQ135" s="464"/>
      <c r="AR135" s="465"/>
    </row>
    <row r="136" spans="1:44" ht="37.5" customHeight="1" x14ac:dyDescent="0.25">
      <c r="A136" s="494"/>
      <c r="B136" s="369"/>
      <c r="C136" s="490"/>
      <c r="D136" s="418" t="s">
        <v>265</v>
      </c>
      <c r="E136" s="461">
        <f t="shared" si="149"/>
        <v>0</v>
      </c>
      <c r="F136" s="461">
        <f t="shared" si="150"/>
        <v>0</v>
      </c>
      <c r="G136" s="462" t="e">
        <f t="shared" si="151"/>
        <v>#DIV/0!</v>
      </c>
      <c r="H136" s="463"/>
      <c r="I136" s="463"/>
      <c r="J136" s="464"/>
      <c r="K136" s="463"/>
      <c r="L136" s="463"/>
      <c r="M136" s="464"/>
      <c r="N136" s="463"/>
      <c r="O136" s="463"/>
      <c r="P136" s="464"/>
      <c r="Q136" s="463"/>
      <c r="R136" s="463"/>
      <c r="S136" s="464"/>
      <c r="T136" s="463"/>
      <c r="U136" s="463"/>
      <c r="V136" s="464"/>
      <c r="W136" s="463"/>
      <c r="X136" s="463"/>
      <c r="Y136" s="464"/>
      <c r="Z136" s="463"/>
      <c r="AA136" s="463"/>
      <c r="AB136" s="464"/>
      <c r="AC136" s="463"/>
      <c r="AD136" s="463"/>
      <c r="AE136" s="464"/>
      <c r="AF136" s="463"/>
      <c r="AG136" s="463"/>
      <c r="AH136" s="464"/>
      <c r="AI136" s="463"/>
      <c r="AJ136" s="463"/>
      <c r="AK136" s="464"/>
      <c r="AL136" s="463"/>
      <c r="AM136" s="463"/>
      <c r="AN136" s="464"/>
      <c r="AO136" s="463"/>
      <c r="AP136" s="463"/>
      <c r="AQ136" s="464"/>
      <c r="AR136" s="465"/>
    </row>
    <row r="137" spans="1:44" ht="23.45" customHeight="1" x14ac:dyDescent="0.25">
      <c r="A137" s="491" t="s">
        <v>440</v>
      </c>
      <c r="B137" s="358" t="s">
        <v>442</v>
      </c>
      <c r="C137" s="487" t="s">
        <v>321</v>
      </c>
      <c r="D137" s="436" t="s">
        <v>41</v>
      </c>
      <c r="E137" s="403">
        <f t="shared" si="149"/>
        <v>323.89999999999998</v>
      </c>
      <c r="F137" s="403">
        <f t="shared" si="150"/>
        <v>0</v>
      </c>
      <c r="G137" s="396">
        <f t="shared" si="151"/>
        <v>0</v>
      </c>
      <c r="H137" s="397">
        <f>H138+H139</f>
        <v>0</v>
      </c>
      <c r="I137" s="397">
        <f>I138+I139</f>
        <v>0</v>
      </c>
      <c r="J137" s="397" t="e">
        <f>I137/H137*100</f>
        <v>#DIV/0!</v>
      </c>
      <c r="K137" s="397">
        <f>K138+K139</f>
        <v>0</v>
      </c>
      <c r="L137" s="397">
        <f>L138+L139</f>
        <v>0</v>
      </c>
      <c r="M137" s="397" t="e">
        <f>L137/K137*100</f>
        <v>#DIV/0!</v>
      </c>
      <c r="N137" s="397">
        <f>N138+N139</f>
        <v>0</v>
      </c>
      <c r="O137" s="397">
        <f>O138+O139</f>
        <v>0</v>
      </c>
      <c r="P137" s="397" t="e">
        <f>O137/N137*100</f>
        <v>#DIV/0!</v>
      </c>
      <c r="Q137" s="397">
        <f>Q138+Q139</f>
        <v>0</v>
      </c>
      <c r="R137" s="397">
        <f>R138+R139</f>
        <v>0</v>
      </c>
      <c r="S137" s="397" t="e">
        <f>R137/Q137*100</f>
        <v>#DIV/0!</v>
      </c>
      <c r="T137" s="397">
        <f>T138+T139</f>
        <v>0</v>
      </c>
      <c r="U137" s="397">
        <f>U138+U139</f>
        <v>0</v>
      </c>
      <c r="V137" s="397" t="e">
        <f>U137/T137*100</f>
        <v>#DIV/0!</v>
      </c>
      <c r="W137" s="397">
        <f>W138+W139</f>
        <v>0</v>
      </c>
      <c r="X137" s="397">
        <f>X138+X139</f>
        <v>0</v>
      </c>
      <c r="Y137" s="397" t="e">
        <f>X137/W137*100</f>
        <v>#DIV/0!</v>
      </c>
      <c r="Z137" s="397">
        <f>Z138+Z139</f>
        <v>323.89999999999998</v>
      </c>
      <c r="AA137" s="397">
        <f>AA138+AA139</f>
        <v>0</v>
      </c>
      <c r="AB137" s="397">
        <f>AA137/Z137*100</f>
        <v>0</v>
      </c>
      <c r="AC137" s="397">
        <f>AC138+AC139</f>
        <v>0</v>
      </c>
      <c r="AD137" s="397">
        <f>AD138+AD139</f>
        <v>0</v>
      </c>
      <c r="AE137" s="397" t="e">
        <f>AD137/AC137*100</f>
        <v>#DIV/0!</v>
      </c>
      <c r="AF137" s="397">
        <f>AF138+AF139</f>
        <v>0</v>
      </c>
      <c r="AG137" s="397">
        <f>AG138+AG139</f>
        <v>0</v>
      </c>
      <c r="AH137" s="397" t="e">
        <f>AG137/AF137*100</f>
        <v>#DIV/0!</v>
      </c>
      <c r="AI137" s="397">
        <f>AI138+AI139</f>
        <v>0</v>
      </c>
      <c r="AJ137" s="397">
        <f>AJ138+AJ139</f>
        <v>0</v>
      </c>
      <c r="AK137" s="397" t="e">
        <f>AJ137/AI137*100</f>
        <v>#DIV/0!</v>
      </c>
      <c r="AL137" s="397">
        <f>AL138+AL139</f>
        <v>0</v>
      </c>
      <c r="AM137" s="397">
        <f>AM138+AM139</f>
        <v>0</v>
      </c>
      <c r="AN137" s="397" t="e">
        <f>AM137/AL137*100</f>
        <v>#DIV/0!</v>
      </c>
      <c r="AO137" s="397">
        <f>AO138+AO139</f>
        <v>0</v>
      </c>
      <c r="AP137" s="397">
        <f>AP138+AP139</f>
        <v>0</v>
      </c>
      <c r="AQ137" s="397" t="e">
        <f>AP137/AO137*100</f>
        <v>#DIV/0!</v>
      </c>
      <c r="AR137" s="460"/>
    </row>
    <row r="138" spans="1:44" ht="23.45" customHeight="1" x14ac:dyDescent="0.25">
      <c r="A138" s="492"/>
      <c r="B138" s="357"/>
      <c r="C138" s="489"/>
      <c r="D138" s="418" t="s">
        <v>43</v>
      </c>
      <c r="E138" s="461">
        <f t="shared" si="149"/>
        <v>323.89999999999998</v>
      </c>
      <c r="F138" s="461">
        <f t="shared" si="150"/>
        <v>0</v>
      </c>
      <c r="G138" s="462">
        <f t="shared" si="151"/>
        <v>0</v>
      </c>
      <c r="H138" s="463"/>
      <c r="I138" s="463"/>
      <c r="J138" s="464"/>
      <c r="K138" s="463"/>
      <c r="L138" s="463"/>
      <c r="M138" s="464"/>
      <c r="N138" s="463"/>
      <c r="O138" s="463"/>
      <c r="P138" s="464"/>
      <c r="Q138" s="463"/>
      <c r="R138" s="463"/>
      <c r="S138" s="464"/>
      <c r="T138" s="463"/>
      <c r="U138" s="463"/>
      <c r="V138" s="464"/>
      <c r="W138" s="463"/>
      <c r="X138" s="463"/>
      <c r="Y138" s="464"/>
      <c r="Z138" s="463">
        <v>323.89999999999998</v>
      </c>
      <c r="AA138" s="463"/>
      <c r="AB138" s="464"/>
      <c r="AC138" s="463"/>
      <c r="AD138" s="463"/>
      <c r="AE138" s="464"/>
      <c r="AF138" s="463"/>
      <c r="AG138" s="463"/>
      <c r="AH138" s="464"/>
      <c r="AI138" s="463"/>
      <c r="AJ138" s="463"/>
      <c r="AK138" s="464"/>
      <c r="AL138" s="463"/>
      <c r="AM138" s="463"/>
      <c r="AN138" s="464"/>
      <c r="AO138" s="463"/>
      <c r="AP138" s="463"/>
      <c r="AQ138" s="464"/>
      <c r="AR138" s="465"/>
    </row>
    <row r="139" spans="1:44" ht="27.75" customHeight="1" x14ac:dyDescent="0.25">
      <c r="A139" s="494"/>
      <c r="B139" s="369"/>
      <c r="C139" s="490"/>
      <c r="D139" s="418" t="s">
        <v>265</v>
      </c>
      <c r="E139" s="461">
        <f t="shared" si="149"/>
        <v>0</v>
      </c>
      <c r="F139" s="461">
        <f t="shared" si="150"/>
        <v>0</v>
      </c>
      <c r="G139" s="462" t="e">
        <f t="shared" si="151"/>
        <v>#DIV/0!</v>
      </c>
      <c r="H139" s="463"/>
      <c r="I139" s="463"/>
      <c r="J139" s="464"/>
      <c r="K139" s="463"/>
      <c r="L139" s="463"/>
      <c r="M139" s="464"/>
      <c r="N139" s="463"/>
      <c r="O139" s="463"/>
      <c r="P139" s="464"/>
      <c r="Q139" s="463"/>
      <c r="R139" s="463"/>
      <c r="S139" s="464"/>
      <c r="T139" s="463"/>
      <c r="U139" s="463"/>
      <c r="V139" s="464"/>
      <c r="W139" s="463"/>
      <c r="X139" s="463"/>
      <c r="Y139" s="464"/>
      <c r="Z139" s="463"/>
      <c r="AA139" s="463"/>
      <c r="AB139" s="464"/>
      <c r="AC139" s="463"/>
      <c r="AD139" s="463"/>
      <c r="AE139" s="464"/>
      <c r="AF139" s="463"/>
      <c r="AG139" s="463"/>
      <c r="AH139" s="464"/>
      <c r="AI139" s="463"/>
      <c r="AJ139" s="463"/>
      <c r="AK139" s="464"/>
      <c r="AL139" s="463"/>
      <c r="AM139" s="463"/>
      <c r="AN139" s="464"/>
      <c r="AO139" s="463"/>
      <c r="AP139" s="463"/>
      <c r="AQ139" s="464"/>
      <c r="AR139" s="465"/>
    </row>
    <row r="140" spans="1:44" s="346" customFormat="1" ht="23.45" customHeight="1" x14ac:dyDescent="0.25">
      <c r="A140" s="502" t="s">
        <v>316</v>
      </c>
      <c r="B140" s="503"/>
      <c r="C140" s="504"/>
      <c r="D140" s="436" t="s">
        <v>41</v>
      </c>
      <c r="E140" s="403">
        <f>H140+K140+N140+Q140+T140+W140+Z140+AC140+AF140+AI140+AL140+AO140</f>
        <v>19779.300000000003</v>
      </c>
      <c r="F140" s="403">
        <f t="shared" si="133"/>
        <v>2209.6999999999998</v>
      </c>
      <c r="G140" s="396">
        <f t="shared" si="134"/>
        <v>0.11171780598908958</v>
      </c>
      <c r="H140" s="397">
        <f>H131+H113</f>
        <v>0</v>
      </c>
      <c r="I140" s="397">
        <f>I131+I113</f>
        <v>0</v>
      </c>
      <c r="J140" s="397" t="e">
        <f>I140/H140*100</f>
        <v>#DIV/0!</v>
      </c>
      <c r="K140" s="397">
        <f t="shared" ref="K140:L140" si="183">K131+K113</f>
        <v>0</v>
      </c>
      <c r="L140" s="397">
        <f t="shared" si="183"/>
        <v>0</v>
      </c>
      <c r="M140" s="397" t="e">
        <f>L140/K140*100</f>
        <v>#DIV/0!</v>
      </c>
      <c r="N140" s="397">
        <f t="shared" ref="N140:O140" si="184">N131+N113</f>
        <v>2209.6999999999998</v>
      </c>
      <c r="O140" s="397">
        <f t="shared" si="184"/>
        <v>2209.6999999999998</v>
      </c>
      <c r="P140" s="397">
        <f>O140/N140*100</f>
        <v>100</v>
      </c>
      <c r="Q140" s="397">
        <f t="shared" ref="Q140:R140" si="185">Q131+Q113</f>
        <v>0</v>
      </c>
      <c r="R140" s="397">
        <f t="shared" si="185"/>
        <v>0</v>
      </c>
      <c r="S140" s="397" t="e">
        <f>R140/Q140*100</f>
        <v>#DIV/0!</v>
      </c>
      <c r="T140" s="397">
        <f t="shared" ref="T140:U140" si="186">T131+T113</f>
        <v>0</v>
      </c>
      <c r="U140" s="397">
        <f t="shared" si="186"/>
        <v>0</v>
      </c>
      <c r="V140" s="397" t="e">
        <f>U140/T140*100</f>
        <v>#DIV/0!</v>
      </c>
      <c r="W140" s="397">
        <f t="shared" ref="W140:X140" si="187">W131+W113</f>
        <v>0</v>
      </c>
      <c r="X140" s="397">
        <f t="shared" si="187"/>
        <v>0</v>
      </c>
      <c r="Y140" s="397" t="e">
        <f>X140/W140*100</f>
        <v>#DIV/0!</v>
      </c>
      <c r="Z140" s="397">
        <f t="shared" ref="Z140:AA140" si="188">Z131+Z113</f>
        <v>1056.1999999999998</v>
      </c>
      <c r="AA140" s="397">
        <f t="shared" si="188"/>
        <v>0</v>
      </c>
      <c r="AB140" s="397">
        <f>AA140/Z140*100</f>
        <v>0</v>
      </c>
      <c r="AC140" s="397">
        <f t="shared" ref="AC140:AD140" si="189">AC131+AC113</f>
        <v>0</v>
      </c>
      <c r="AD140" s="397">
        <f t="shared" si="189"/>
        <v>0</v>
      </c>
      <c r="AE140" s="397" t="e">
        <f>AD140/AC140*100</f>
        <v>#DIV/0!</v>
      </c>
      <c r="AF140" s="397">
        <f t="shared" ref="AF140:AG140" si="190">AF131+AF113</f>
        <v>0</v>
      </c>
      <c r="AG140" s="397">
        <f t="shared" si="190"/>
        <v>0</v>
      </c>
      <c r="AH140" s="397" t="e">
        <f>AG140/AF140*100</f>
        <v>#DIV/0!</v>
      </c>
      <c r="AI140" s="397">
        <f t="shared" ref="AI140:AJ140" si="191">AI131+AI113</f>
        <v>0</v>
      </c>
      <c r="AJ140" s="397">
        <f t="shared" si="191"/>
        <v>0</v>
      </c>
      <c r="AK140" s="397" t="e">
        <f>AJ140/AI140*100</f>
        <v>#DIV/0!</v>
      </c>
      <c r="AL140" s="397">
        <f t="shared" ref="AL140:AM140" si="192">AL131+AL113</f>
        <v>0</v>
      </c>
      <c r="AM140" s="397">
        <f t="shared" si="192"/>
        <v>0</v>
      </c>
      <c r="AN140" s="397" t="e">
        <f>AM140/AL140*100</f>
        <v>#DIV/0!</v>
      </c>
      <c r="AO140" s="397">
        <f t="shared" ref="AO140:AP140" si="193">AO131+AO113</f>
        <v>16513.400000000001</v>
      </c>
      <c r="AP140" s="397">
        <f t="shared" si="193"/>
        <v>0</v>
      </c>
      <c r="AQ140" s="397">
        <f>AP140/AO140*100</f>
        <v>0</v>
      </c>
      <c r="AR140" s="505"/>
    </row>
    <row r="141" spans="1:44" s="346" customFormat="1" ht="23.45" customHeight="1" x14ac:dyDescent="0.25">
      <c r="A141" s="399"/>
      <c r="B141" s="400"/>
      <c r="C141" s="401"/>
      <c r="D141" s="483" t="s">
        <v>43</v>
      </c>
      <c r="E141" s="403">
        <f t="shared" si="132"/>
        <v>19779.300000000003</v>
      </c>
      <c r="F141" s="403">
        <f t="shared" si="133"/>
        <v>2209.6999999999998</v>
      </c>
      <c r="G141" s="396">
        <f t="shared" si="134"/>
        <v>0.11171780598908958</v>
      </c>
      <c r="H141" s="397">
        <f>H114+H132</f>
        <v>0</v>
      </c>
      <c r="I141" s="397">
        <f>I114+I132</f>
        <v>0</v>
      </c>
      <c r="J141" s="397" t="e">
        <f>J114</f>
        <v>#DIV/0!</v>
      </c>
      <c r="K141" s="397">
        <f t="shared" ref="K141:L141" si="194">K114+K132</f>
        <v>0</v>
      </c>
      <c r="L141" s="397">
        <f t="shared" si="194"/>
        <v>0</v>
      </c>
      <c r="M141" s="397" t="e">
        <f>M114</f>
        <v>#DIV/0!</v>
      </c>
      <c r="N141" s="397">
        <f t="shared" ref="N141:O141" si="195">N114+N132</f>
        <v>2209.6999999999998</v>
      </c>
      <c r="O141" s="397">
        <f t="shared" si="195"/>
        <v>2209.6999999999998</v>
      </c>
      <c r="P141" s="397">
        <f>P114</f>
        <v>100</v>
      </c>
      <c r="Q141" s="397">
        <f t="shared" ref="Q141:R141" si="196">Q114+Q132</f>
        <v>0</v>
      </c>
      <c r="R141" s="397">
        <f t="shared" si="196"/>
        <v>0</v>
      </c>
      <c r="S141" s="397" t="e">
        <f>S114</f>
        <v>#DIV/0!</v>
      </c>
      <c r="T141" s="397">
        <f t="shared" ref="T141:U141" si="197">T114+T132</f>
        <v>0</v>
      </c>
      <c r="U141" s="397">
        <f t="shared" si="197"/>
        <v>0</v>
      </c>
      <c r="V141" s="397" t="e">
        <f>V114</f>
        <v>#DIV/0!</v>
      </c>
      <c r="W141" s="397">
        <f t="shared" ref="W141:X141" si="198">W114+W132</f>
        <v>0</v>
      </c>
      <c r="X141" s="397">
        <f t="shared" si="198"/>
        <v>0</v>
      </c>
      <c r="Y141" s="397" t="e">
        <f>Y114</f>
        <v>#DIV/0!</v>
      </c>
      <c r="Z141" s="397">
        <f t="shared" ref="Z141:AA141" si="199">Z114+Z132</f>
        <v>1056.1999999999998</v>
      </c>
      <c r="AA141" s="397">
        <f t="shared" si="199"/>
        <v>0</v>
      </c>
      <c r="AB141" s="397" t="e">
        <f>AB114</f>
        <v>#DIV/0!</v>
      </c>
      <c r="AC141" s="397">
        <f t="shared" ref="AC141:AD141" si="200">AC114+AC132</f>
        <v>0</v>
      </c>
      <c r="AD141" s="397">
        <f t="shared" si="200"/>
        <v>0</v>
      </c>
      <c r="AE141" s="397" t="e">
        <f>AE114</f>
        <v>#DIV/0!</v>
      </c>
      <c r="AF141" s="397">
        <f t="shared" ref="AF141:AG141" si="201">AF114+AF132</f>
        <v>0</v>
      </c>
      <c r="AG141" s="397">
        <f t="shared" si="201"/>
        <v>0</v>
      </c>
      <c r="AH141" s="397" t="e">
        <f>AH114</f>
        <v>#DIV/0!</v>
      </c>
      <c r="AI141" s="397">
        <f t="shared" ref="AI141:AJ141" si="202">AI114+AI132</f>
        <v>0</v>
      </c>
      <c r="AJ141" s="397">
        <f t="shared" si="202"/>
        <v>0</v>
      </c>
      <c r="AK141" s="397" t="e">
        <f>AK114</f>
        <v>#DIV/0!</v>
      </c>
      <c r="AL141" s="397">
        <f t="shared" ref="AL141:AM141" si="203">AL114+AL132</f>
        <v>0</v>
      </c>
      <c r="AM141" s="397">
        <f t="shared" si="203"/>
        <v>0</v>
      </c>
      <c r="AN141" s="397" t="e">
        <f>AN114</f>
        <v>#DIV/0!</v>
      </c>
      <c r="AO141" s="397">
        <f t="shared" ref="AO141:AP141" si="204">AO114+AO132</f>
        <v>16513.400000000001</v>
      </c>
      <c r="AP141" s="397">
        <f t="shared" si="204"/>
        <v>0</v>
      </c>
      <c r="AQ141" s="397">
        <f>AQ114</f>
        <v>0</v>
      </c>
      <c r="AR141" s="506"/>
    </row>
    <row r="142" spans="1:44" s="346" customFormat="1" ht="23.45" customHeight="1" x14ac:dyDescent="0.25">
      <c r="A142" s="405"/>
      <c r="B142" s="406"/>
      <c r="C142" s="407"/>
      <c r="D142" s="511" t="s">
        <v>265</v>
      </c>
      <c r="E142" s="512">
        <f t="shared" si="132"/>
        <v>0</v>
      </c>
      <c r="F142" s="512">
        <f t="shared" si="133"/>
        <v>0</v>
      </c>
      <c r="G142" s="396" t="e">
        <f t="shared" si="134"/>
        <v>#DIV/0!</v>
      </c>
      <c r="H142" s="397">
        <f>H115+H133</f>
        <v>0</v>
      </c>
      <c r="I142" s="397">
        <f>I115+I133</f>
        <v>0</v>
      </c>
      <c r="J142" s="513" t="e">
        <f>J115</f>
        <v>#DIV/0!</v>
      </c>
      <c r="K142" s="397">
        <f t="shared" ref="K142:L142" si="205">K115+K133</f>
        <v>0</v>
      </c>
      <c r="L142" s="397">
        <f t="shared" si="205"/>
        <v>0</v>
      </c>
      <c r="M142" s="513" t="e">
        <f>M115</f>
        <v>#DIV/0!</v>
      </c>
      <c r="N142" s="397">
        <f t="shared" ref="N142:O142" si="206">N115+N133</f>
        <v>0</v>
      </c>
      <c r="O142" s="397">
        <f t="shared" si="206"/>
        <v>0</v>
      </c>
      <c r="P142" s="513" t="e">
        <f>P115</f>
        <v>#DIV/0!</v>
      </c>
      <c r="Q142" s="397">
        <f t="shared" ref="Q142:R142" si="207">Q115+Q133</f>
        <v>0</v>
      </c>
      <c r="R142" s="397">
        <f t="shared" si="207"/>
        <v>0</v>
      </c>
      <c r="S142" s="513" t="e">
        <f>S115</f>
        <v>#DIV/0!</v>
      </c>
      <c r="T142" s="397">
        <f t="shared" ref="T142:U142" si="208">T115+T133</f>
        <v>0</v>
      </c>
      <c r="U142" s="397">
        <f t="shared" si="208"/>
        <v>0</v>
      </c>
      <c r="V142" s="513" t="e">
        <f>V115</f>
        <v>#DIV/0!</v>
      </c>
      <c r="W142" s="397">
        <f t="shared" ref="W142:X142" si="209">W115+W133</f>
        <v>0</v>
      </c>
      <c r="X142" s="397">
        <f t="shared" si="209"/>
        <v>0</v>
      </c>
      <c r="Y142" s="513" t="e">
        <f>Y115</f>
        <v>#DIV/0!</v>
      </c>
      <c r="Z142" s="397">
        <f t="shared" ref="Z142:AA142" si="210">Z115+Z133</f>
        <v>0</v>
      </c>
      <c r="AA142" s="397">
        <f t="shared" si="210"/>
        <v>0</v>
      </c>
      <c r="AB142" s="513" t="e">
        <f>AB115</f>
        <v>#DIV/0!</v>
      </c>
      <c r="AC142" s="397">
        <f t="shared" ref="AC142:AD142" si="211">AC115+AC133</f>
        <v>0</v>
      </c>
      <c r="AD142" s="397">
        <f t="shared" si="211"/>
        <v>0</v>
      </c>
      <c r="AE142" s="513" t="e">
        <f>AE115</f>
        <v>#DIV/0!</v>
      </c>
      <c r="AF142" s="397">
        <f t="shared" ref="AF142:AG142" si="212">AF115+AF133</f>
        <v>0</v>
      </c>
      <c r="AG142" s="397">
        <f t="shared" si="212"/>
        <v>0</v>
      </c>
      <c r="AH142" s="513" t="e">
        <f>AH115</f>
        <v>#DIV/0!</v>
      </c>
      <c r="AI142" s="397">
        <f t="shared" ref="AI142:AJ142" si="213">AI115+AI133</f>
        <v>0</v>
      </c>
      <c r="AJ142" s="397">
        <f t="shared" si="213"/>
        <v>0</v>
      </c>
      <c r="AK142" s="513" t="e">
        <f>AK115</f>
        <v>#DIV/0!</v>
      </c>
      <c r="AL142" s="397">
        <f t="shared" ref="AL142:AM142" si="214">AL115+AL133</f>
        <v>0</v>
      </c>
      <c r="AM142" s="397">
        <f t="shared" si="214"/>
        <v>0</v>
      </c>
      <c r="AN142" s="513" t="e">
        <f>AN115</f>
        <v>#DIV/0!</v>
      </c>
      <c r="AO142" s="397">
        <f t="shared" ref="AO142:AP142" si="215">AO115+AO133</f>
        <v>0</v>
      </c>
      <c r="AP142" s="397">
        <f t="shared" si="215"/>
        <v>0</v>
      </c>
      <c r="AQ142" s="513" t="e">
        <f>AQ115</f>
        <v>#DIV/0!</v>
      </c>
      <c r="AR142" s="506"/>
    </row>
    <row r="143" spans="1:44" ht="23.45" customHeight="1" x14ac:dyDescent="0.25">
      <c r="A143" s="507" t="s">
        <v>353</v>
      </c>
      <c r="B143" s="508"/>
      <c r="C143" s="508"/>
      <c r="D143" s="508"/>
      <c r="E143" s="508"/>
      <c r="F143" s="508"/>
      <c r="G143" s="508"/>
      <c r="H143" s="508"/>
      <c r="I143" s="508"/>
      <c r="J143" s="508"/>
      <c r="K143" s="508"/>
      <c r="L143" s="508"/>
      <c r="M143" s="508"/>
      <c r="N143" s="508"/>
      <c r="O143" s="508"/>
      <c r="P143" s="508"/>
      <c r="Q143" s="508"/>
      <c r="R143" s="508"/>
      <c r="S143" s="508"/>
      <c r="T143" s="508"/>
      <c r="U143" s="508"/>
      <c r="V143" s="508"/>
      <c r="W143" s="508"/>
      <c r="X143" s="508"/>
      <c r="Y143" s="508"/>
      <c r="Z143" s="508"/>
      <c r="AA143" s="508"/>
      <c r="AB143" s="508"/>
      <c r="AC143" s="508"/>
      <c r="AD143" s="508"/>
      <c r="AE143" s="508"/>
      <c r="AF143" s="508"/>
      <c r="AG143" s="508"/>
      <c r="AH143" s="508"/>
      <c r="AI143" s="508"/>
      <c r="AJ143" s="508"/>
      <c r="AK143" s="508"/>
      <c r="AL143" s="508"/>
      <c r="AM143" s="508"/>
      <c r="AN143" s="508"/>
      <c r="AO143" s="508"/>
      <c r="AP143" s="508"/>
      <c r="AQ143" s="508"/>
      <c r="AR143" s="509"/>
    </row>
    <row r="144" spans="1:44" s="346" customFormat="1" ht="23.45" customHeight="1" x14ac:dyDescent="0.25">
      <c r="A144" s="477" t="s">
        <v>93</v>
      </c>
      <c r="B144" s="478" t="s">
        <v>443</v>
      </c>
      <c r="C144" s="478" t="s">
        <v>444</v>
      </c>
      <c r="D144" s="436" t="s">
        <v>41</v>
      </c>
      <c r="E144" s="403">
        <f t="shared" ref="E144:E149" si="216">H144+K144+N144+Q144+T144+W144+Z144+AC144+AF144+AI144+AL144+AO144</f>
        <v>35676.199999999997</v>
      </c>
      <c r="F144" s="403">
        <f t="shared" ref="F144:F149" si="217">I144+L144+O144+R144+U144+X144+AA144+AD144+AG144+AJ144+AM144+AP144</f>
        <v>0</v>
      </c>
      <c r="G144" s="396">
        <f t="shared" ref="G144:G149" si="218">F144/E144</f>
        <v>0</v>
      </c>
      <c r="H144" s="397">
        <f>H145+H146</f>
        <v>0</v>
      </c>
      <c r="I144" s="397">
        <f>I145+I146</f>
        <v>0</v>
      </c>
      <c r="J144" s="397" t="e">
        <f>I144/H144*100</f>
        <v>#DIV/0!</v>
      </c>
      <c r="K144" s="397">
        <f>K145+K146</f>
        <v>0</v>
      </c>
      <c r="L144" s="397">
        <f>L145+L146</f>
        <v>0</v>
      </c>
      <c r="M144" s="397" t="e">
        <f>L144/K144*100</f>
        <v>#DIV/0!</v>
      </c>
      <c r="N144" s="397">
        <f>N145+N146</f>
        <v>0</v>
      </c>
      <c r="O144" s="397">
        <f>O145+O146</f>
        <v>0</v>
      </c>
      <c r="P144" s="397" t="e">
        <f>O144/N144*100</f>
        <v>#DIV/0!</v>
      </c>
      <c r="Q144" s="397">
        <f>Q145+Q146</f>
        <v>0</v>
      </c>
      <c r="R144" s="397">
        <f>R145+R146</f>
        <v>0</v>
      </c>
      <c r="S144" s="397" t="e">
        <f>R144/Q144*100</f>
        <v>#DIV/0!</v>
      </c>
      <c r="T144" s="397">
        <f>T145+T146</f>
        <v>0</v>
      </c>
      <c r="U144" s="397">
        <f>U145+U146</f>
        <v>0</v>
      </c>
      <c r="V144" s="397" t="e">
        <f>U144/T144*100</f>
        <v>#DIV/0!</v>
      </c>
      <c r="W144" s="397">
        <f>W145+W146</f>
        <v>0</v>
      </c>
      <c r="X144" s="397">
        <f>X145+X146</f>
        <v>0</v>
      </c>
      <c r="Y144" s="397" t="e">
        <f>X144/W144*100</f>
        <v>#DIV/0!</v>
      </c>
      <c r="Z144" s="397">
        <f>Z145+Z146</f>
        <v>0</v>
      </c>
      <c r="AA144" s="397">
        <f>AA145+AA146</f>
        <v>0</v>
      </c>
      <c r="AB144" s="397" t="e">
        <f>AA144/Z144*100</f>
        <v>#DIV/0!</v>
      </c>
      <c r="AC144" s="397">
        <f>AC145+AC146</f>
        <v>0</v>
      </c>
      <c r="AD144" s="397">
        <f>AD145+AD146</f>
        <v>0</v>
      </c>
      <c r="AE144" s="397" t="e">
        <f>AD144/AC144*100</f>
        <v>#DIV/0!</v>
      </c>
      <c r="AF144" s="397">
        <f>AF145+AF146</f>
        <v>0</v>
      </c>
      <c r="AG144" s="397">
        <f>AG145+AG146</f>
        <v>0</v>
      </c>
      <c r="AH144" s="397" t="e">
        <f>AG144/AF144*100</f>
        <v>#DIV/0!</v>
      </c>
      <c r="AI144" s="397">
        <f>AI145+AI146</f>
        <v>0</v>
      </c>
      <c r="AJ144" s="397">
        <f>AJ145+AJ146</f>
        <v>0</v>
      </c>
      <c r="AK144" s="397" t="e">
        <f>AJ144/AI144*100</f>
        <v>#DIV/0!</v>
      </c>
      <c r="AL144" s="397">
        <f>AL145+AL146</f>
        <v>0</v>
      </c>
      <c r="AM144" s="397">
        <f>AM145+AM146</f>
        <v>0</v>
      </c>
      <c r="AN144" s="397" t="e">
        <f>AM144/AL144*100</f>
        <v>#DIV/0!</v>
      </c>
      <c r="AO144" s="397">
        <f>AO145+AO146</f>
        <v>35676.199999999997</v>
      </c>
      <c r="AP144" s="397">
        <f>AP145+AP146</f>
        <v>0</v>
      </c>
      <c r="AQ144" s="397">
        <f>AP144/AO144*100</f>
        <v>0</v>
      </c>
      <c r="AR144" s="454"/>
    </row>
    <row r="145" spans="1:44" s="346" customFormat="1" ht="23.45" customHeight="1" x14ac:dyDescent="0.25">
      <c r="A145" s="480"/>
      <c r="B145" s="481"/>
      <c r="C145" s="481"/>
      <c r="D145" s="483" t="s">
        <v>43</v>
      </c>
      <c r="E145" s="403">
        <f t="shared" si="216"/>
        <v>35676.199999999997</v>
      </c>
      <c r="F145" s="403">
        <f t="shared" si="217"/>
        <v>0</v>
      </c>
      <c r="G145" s="396">
        <f t="shared" si="218"/>
        <v>0</v>
      </c>
      <c r="H145" s="397">
        <f>H148</f>
        <v>0</v>
      </c>
      <c r="I145" s="397">
        <f t="shared" ref="I145:AP145" si="219">I148</f>
        <v>0</v>
      </c>
      <c r="J145" s="397">
        <f t="shared" si="219"/>
        <v>0</v>
      </c>
      <c r="K145" s="397">
        <f t="shared" si="219"/>
        <v>0</v>
      </c>
      <c r="L145" s="397">
        <f t="shared" si="219"/>
        <v>0</v>
      </c>
      <c r="M145" s="397">
        <f t="shared" ref="M145" si="220">M148</f>
        <v>0</v>
      </c>
      <c r="N145" s="397">
        <f t="shared" si="219"/>
        <v>0</v>
      </c>
      <c r="O145" s="397">
        <f t="shared" si="219"/>
        <v>0</v>
      </c>
      <c r="P145" s="397">
        <f t="shared" ref="P145" si="221">P148</f>
        <v>0</v>
      </c>
      <c r="Q145" s="397">
        <f t="shared" si="219"/>
        <v>0</v>
      </c>
      <c r="R145" s="397">
        <f t="shared" si="219"/>
        <v>0</v>
      </c>
      <c r="S145" s="397">
        <f t="shared" ref="S145" si="222">S148</f>
        <v>0</v>
      </c>
      <c r="T145" s="397">
        <f t="shared" si="219"/>
        <v>0</v>
      </c>
      <c r="U145" s="397">
        <f t="shared" si="219"/>
        <v>0</v>
      </c>
      <c r="V145" s="397">
        <f t="shared" ref="V145" si="223">V148</f>
        <v>0</v>
      </c>
      <c r="W145" s="397">
        <f t="shared" si="219"/>
        <v>0</v>
      </c>
      <c r="X145" s="397">
        <f t="shared" si="219"/>
        <v>0</v>
      </c>
      <c r="Y145" s="397">
        <f t="shared" ref="Y145" si="224">Y148</f>
        <v>0</v>
      </c>
      <c r="Z145" s="397">
        <f t="shared" si="219"/>
        <v>0</v>
      </c>
      <c r="AA145" s="397">
        <f t="shared" si="219"/>
        <v>0</v>
      </c>
      <c r="AB145" s="397">
        <f t="shared" ref="AB145" si="225">AB148</f>
        <v>0</v>
      </c>
      <c r="AC145" s="397">
        <f t="shared" si="219"/>
        <v>0</v>
      </c>
      <c r="AD145" s="397">
        <f t="shared" si="219"/>
        <v>0</v>
      </c>
      <c r="AE145" s="397">
        <f t="shared" ref="AE145" si="226">AE148</f>
        <v>0</v>
      </c>
      <c r="AF145" s="397">
        <f t="shared" si="219"/>
        <v>0</v>
      </c>
      <c r="AG145" s="397">
        <f t="shared" si="219"/>
        <v>0</v>
      </c>
      <c r="AH145" s="397">
        <f t="shared" ref="AH145" si="227">AH148</f>
        <v>0</v>
      </c>
      <c r="AI145" s="397">
        <f t="shared" si="219"/>
        <v>0</v>
      </c>
      <c r="AJ145" s="397">
        <f t="shared" si="219"/>
        <v>0</v>
      </c>
      <c r="AK145" s="397">
        <f t="shared" ref="AK145" si="228">AK148</f>
        <v>0</v>
      </c>
      <c r="AL145" s="397">
        <f t="shared" si="219"/>
        <v>0</v>
      </c>
      <c r="AM145" s="397">
        <f t="shared" si="219"/>
        <v>0</v>
      </c>
      <c r="AN145" s="397">
        <f t="shared" ref="AN145" si="229">AN148</f>
        <v>0</v>
      </c>
      <c r="AO145" s="397">
        <f t="shared" si="219"/>
        <v>35676.199999999997</v>
      </c>
      <c r="AP145" s="397">
        <f t="shared" si="219"/>
        <v>0</v>
      </c>
      <c r="AQ145" s="397">
        <f t="shared" ref="AQ145" si="230">AQ148</f>
        <v>0</v>
      </c>
      <c r="AR145" s="456"/>
    </row>
    <row r="146" spans="1:44" s="346" customFormat="1" ht="81" customHeight="1" x14ac:dyDescent="0.25">
      <c r="A146" s="480"/>
      <c r="B146" s="481"/>
      <c r="C146" s="481"/>
      <c r="D146" s="485" t="s">
        <v>265</v>
      </c>
      <c r="E146" s="403">
        <f t="shared" si="216"/>
        <v>0</v>
      </c>
      <c r="F146" s="403">
        <f t="shared" si="217"/>
        <v>0</v>
      </c>
      <c r="G146" s="396" t="e">
        <f t="shared" si="218"/>
        <v>#DIV/0!</v>
      </c>
      <c r="H146" s="397">
        <f>H149</f>
        <v>0</v>
      </c>
      <c r="I146" s="397">
        <f t="shared" ref="I146:AP146" si="231">I149</f>
        <v>0</v>
      </c>
      <c r="J146" s="397">
        <f t="shared" si="231"/>
        <v>0</v>
      </c>
      <c r="K146" s="397">
        <f t="shared" si="231"/>
        <v>0</v>
      </c>
      <c r="L146" s="397">
        <f t="shared" si="231"/>
        <v>0</v>
      </c>
      <c r="M146" s="397">
        <f t="shared" ref="M146" si="232">M149</f>
        <v>0</v>
      </c>
      <c r="N146" s="397">
        <f t="shared" si="231"/>
        <v>0</v>
      </c>
      <c r="O146" s="397">
        <f t="shared" si="231"/>
        <v>0</v>
      </c>
      <c r="P146" s="397">
        <f t="shared" ref="P146" si="233">P149</f>
        <v>0</v>
      </c>
      <c r="Q146" s="397">
        <f t="shared" si="231"/>
        <v>0</v>
      </c>
      <c r="R146" s="397">
        <f t="shared" si="231"/>
        <v>0</v>
      </c>
      <c r="S146" s="397">
        <f t="shared" ref="S146" si="234">S149</f>
        <v>0</v>
      </c>
      <c r="T146" s="397">
        <f t="shared" si="231"/>
        <v>0</v>
      </c>
      <c r="U146" s="397">
        <f t="shared" si="231"/>
        <v>0</v>
      </c>
      <c r="V146" s="397">
        <f t="shared" ref="V146" si="235">V149</f>
        <v>0</v>
      </c>
      <c r="W146" s="397">
        <f t="shared" si="231"/>
        <v>0</v>
      </c>
      <c r="X146" s="397">
        <f t="shared" si="231"/>
        <v>0</v>
      </c>
      <c r="Y146" s="397">
        <f t="shared" ref="Y146" si="236">Y149</f>
        <v>0</v>
      </c>
      <c r="Z146" s="397">
        <f t="shared" si="231"/>
        <v>0</v>
      </c>
      <c r="AA146" s="397">
        <f t="shared" si="231"/>
        <v>0</v>
      </c>
      <c r="AB146" s="397">
        <f t="shared" ref="AB146" si="237">AB149</f>
        <v>0</v>
      </c>
      <c r="AC146" s="397">
        <f t="shared" si="231"/>
        <v>0</v>
      </c>
      <c r="AD146" s="397">
        <f t="shared" si="231"/>
        <v>0</v>
      </c>
      <c r="AE146" s="397">
        <f t="shared" ref="AE146" si="238">AE149</f>
        <v>0</v>
      </c>
      <c r="AF146" s="397">
        <f t="shared" si="231"/>
        <v>0</v>
      </c>
      <c r="AG146" s="397">
        <f t="shared" si="231"/>
        <v>0</v>
      </c>
      <c r="AH146" s="397">
        <f t="shared" ref="AH146" si="239">AH149</f>
        <v>0</v>
      </c>
      <c r="AI146" s="397">
        <f t="shared" si="231"/>
        <v>0</v>
      </c>
      <c r="AJ146" s="397">
        <f t="shared" si="231"/>
        <v>0</v>
      </c>
      <c r="AK146" s="397">
        <f t="shared" ref="AK146" si="240">AK149</f>
        <v>0</v>
      </c>
      <c r="AL146" s="397">
        <f t="shared" si="231"/>
        <v>0</v>
      </c>
      <c r="AM146" s="397">
        <f t="shared" si="231"/>
        <v>0</v>
      </c>
      <c r="AN146" s="397">
        <f t="shared" ref="AN146" si="241">AN149</f>
        <v>0</v>
      </c>
      <c r="AO146" s="397">
        <f t="shared" si="231"/>
        <v>0</v>
      </c>
      <c r="AP146" s="397">
        <f t="shared" si="231"/>
        <v>0</v>
      </c>
      <c r="AQ146" s="397">
        <f t="shared" ref="AQ146" si="242">AQ149</f>
        <v>0</v>
      </c>
      <c r="AR146" s="456"/>
    </row>
    <row r="147" spans="1:44" ht="23.45" customHeight="1" x14ac:dyDescent="0.25">
      <c r="A147" s="486" t="s">
        <v>354</v>
      </c>
      <c r="B147" s="487" t="s">
        <v>356</v>
      </c>
      <c r="C147" s="487" t="s">
        <v>321</v>
      </c>
      <c r="D147" s="436" t="s">
        <v>41</v>
      </c>
      <c r="E147" s="403">
        <f t="shared" si="216"/>
        <v>35676.199999999997</v>
      </c>
      <c r="F147" s="403">
        <f t="shared" si="217"/>
        <v>0</v>
      </c>
      <c r="G147" s="396">
        <f t="shared" si="218"/>
        <v>0</v>
      </c>
      <c r="H147" s="397">
        <f>H148+H149</f>
        <v>0</v>
      </c>
      <c r="I147" s="397">
        <f>I148+I149</f>
        <v>0</v>
      </c>
      <c r="J147" s="397" t="e">
        <f>I147/H147*100</f>
        <v>#DIV/0!</v>
      </c>
      <c r="K147" s="397">
        <f>K148+K149</f>
        <v>0</v>
      </c>
      <c r="L147" s="397">
        <f>L148+L149</f>
        <v>0</v>
      </c>
      <c r="M147" s="397" t="e">
        <f>L147/K147*100</f>
        <v>#DIV/0!</v>
      </c>
      <c r="N147" s="397">
        <f>N148+N149</f>
        <v>0</v>
      </c>
      <c r="O147" s="397">
        <f>O148+O149</f>
        <v>0</v>
      </c>
      <c r="P147" s="397" t="e">
        <f>O147/N147*100</f>
        <v>#DIV/0!</v>
      </c>
      <c r="Q147" s="397">
        <f>Q148+Q149</f>
        <v>0</v>
      </c>
      <c r="R147" s="397">
        <f>R148+R149</f>
        <v>0</v>
      </c>
      <c r="S147" s="397" t="e">
        <f>R147/Q147*100</f>
        <v>#DIV/0!</v>
      </c>
      <c r="T147" s="397">
        <f>T148+T149</f>
        <v>0</v>
      </c>
      <c r="U147" s="397">
        <f>U148+U149</f>
        <v>0</v>
      </c>
      <c r="V147" s="397" t="e">
        <f>U147/T147*100</f>
        <v>#DIV/0!</v>
      </c>
      <c r="W147" s="397">
        <f>W148+W149</f>
        <v>0</v>
      </c>
      <c r="X147" s="397">
        <f>X148+X149</f>
        <v>0</v>
      </c>
      <c r="Y147" s="397" t="e">
        <f>X147/W147*100</f>
        <v>#DIV/0!</v>
      </c>
      <c r="Z147" s="397">
        <f>Z148+Z149</f>
        <v>0</v>
      </c>
      <c r="AA147" s="397">
        <f>AA148+AA149</f>
        <v>0</v>
      </c>
      <c r="AB147" s="397" t="e">
        <f>AA147/Z147*100</f>
        <v>#DIV/0!</v>
      </c>
      <c r="AC147" s="397">
        <f>AC148+AC149</f>
        <v>0</v>
      </c>
      <c r="AD147" s="397">
        <f>AD148+AD149</f>
        <v>0</v>
      </c>
      <c r="AE147" s="397" t="e">
        <f>AD147/AC147*100</f>
        <v>#DIV/0!</v>
      </c>
      <c r="AF147" s="397">
        <f>AF148+AF149</f>
        <v>0</v>
      </c>
      <c r="AG147" s="397">
        <f>AG148+AG149</f>
        <v>0</v>
      </c>
      <c r="AH147" s="397" t="e">
        <f>AG147/AF147*100</f>
        <v>#DIV/0!</v>
      </c>
      <c r="AI147" s="397">
        <f>AI148+AI149</f>
        <v>0</v>
      </c>
      <c r="AJ147" s="397">
        <f>AJ148+AJ149</f>
        <v>0</v>
      </c>
      <c r="AK147" s="397" t="e">
        <f>AJ147/AI147*100</f>
        <v>#DIV/0!</v>
      </c>
      <c r="AL147" s="397">
        <f>AL148+AL149</f>
        <v>0</v>
      </c>
      <c r="AM147" s="397">
        <f>AM148+AM149</f>
        <v>0</v>
      </c>
      <c r="AN147" s="397" t="e">
        <f>AM147/AL147*100</f>
        <v>#DIV/0!</v>
      </c>
      <c r="AO147" s="397">
        <f>AO148+AO149</f>
        <v>35676.199999999997</v>
      </c>
      <c r="AP147" s="397">
        <f>AP148+AP149</f>
        <v>0</v>
      </c>
      <c r="AQ147" s="397">
        <f>AP147/AO147*100</f>
        <v>0</v>
      </c>
      <c r="AR147" s="460" t="s">
        <v>501</v>
      </c>
    </row>
    <row r="148" spans="1:44" ht="23.45" customHeight="1" x14ac:dyDescent="0.25">
      <c r="A148" s="488"/>
      <c r="B148" s="489"/>
      <c r="C148" s="489"/>
      <c r="D148" s="418" t="s">
        <v>43</v>
      </c>
      <c r="E148" s="461">
        <f t="shared" si="216"/>
        <v>35676.199999999997</v>
      </c>
      <c r="F148" s="461">
        <f t="shared" si="217"/>
        <v>0</v>
      </c>
      <c r="G148" s="462">
        <f t="shared" si="218"/>
        <v>0</v>
      </c>
      <c r="H148" s="463"/>
      <c r="I148" s="463"/>
      <c r="J148" s="464"/>
      <c r="K148" s="463"/>
      <c r="L148" s="463"/>
      <c r="M148" s="464"/>
      <c r="N148" s="463"/>
      <c r="O148" s="463"/>
      <c r="P148" s="464"/>
      <c r="Q148" s="463"/>
      <c r="R148" s="463"/>
      <c r="S148" s="464"/>
      <c r="T148" s="463"/>
      <c r="U148" s="463"/>
      <c r="V148" s="464"/>
      <c r="W148" s="463"/>
      <c r="X148" s="463"/>
      <c r="Y148" s="464"/>
      <c r="Z148" s="463"/>
      <c r="AA148" s="463"/>
      <c r="AB148" s="464"/>
      <c r="AC148" s="463"/>
      <c r="AD148" s="463"/>
      <c r="AE148" s="464"/>
      <c r="AF148" s="463"/>
      <c r="AG148" s="463"/>
      <c r="AH148" s="464"/>
      <c r="AI148" s="463"/>
      <c r="AJ148" s="463"/>
      <c r="AK148" s="464"/>
      <c r="AL148" s="463"/>
      <c r="AM148" s="463"/>
      <c r="AN148" s="464"/>
      <c r="AO148" s="463">
        <v>35676.199999999997</v>
      </c>
      <c r="AP148" s="463"/>
      <c r="AQ148" s="464"/>
      <c r="AR148" s="465"/>
    </row>
    <row r="149" spans="1:44" ht="23.45" customHeight="1" x14ac:dyDescent="0.25">
      <c r="A149" s="510"/>
      <c r="B149" s="490"/>
      <c r="C149" s="490"/>
      <c r="D149" s="418" t="s">
        <v>265</v>
      </c>
      <c r="E149" s="461">
        <f t="shared" si="216"/>
        <v>0</v>
      </c>
      <c r="F149" s="461">
        <f t="shared" si="217"/>
        <v>0</v>
      </c>
      <c r="G149" s="462" t="e">
        <f t="shared" si="218"/>
        <v>#DIV/0!</v>
      </c>
      <c r="H149" s="463"/>
      <c r="I149" s="463"/>
      <c r="J149" s="464"/>
      <c r="K149" s="463"/>
      <c r="L149" s="463"/>
      <c r="M149" s="464"/>
      <c r="N149" s="463"/>
      <c r="O149" s="463"/>
      <c r="P149" s="464"/>
      <c r="Q149" s="463"/>
      <c r="R149" s="463"/>
      <c r="S149" s="464"/>
      <c r="T149" s="463"/>
      <c r="U149" s="463"/>
      <c r="V149" s="464"/>
      <c r="W149" s="463"/>
      <c r="X149" s="463"/>
      <c r="Y149" s="464"/>
      <c r="Z149" s="463"/>
      <c r="AA149" s="463"/>
      <c r="AB149" s="464"/>
      <c r="AC149" s="463"/>
      <c r="AD149" s="463"/>
      <c r="AE149" s="464"/>
      <c r="AF149" s="463"/>
      <c r="AG149" s="463"/>
      <c r="AH149" s="464"/>
      <c r="AI149" s="463"/>
      <c r="AJ149" s="463"/>
      <c r="AK149" s="464"/>
      <c r="AL149" s="463"/>
      <c r="AM149" s="463"/>
      <c r="AN149" s="464"/>
      <c r="AO149" s="463"/>
      <c r="AP149" s="463"/>
      <c r="AQ149" s="464"/>
      <c r="AR149" s="465"/>
    </row>
    <row r="150" spans="1:44" s="346" customFormat="1" ht="23.45" customHeight="1" x14ac:dyDescent="0.25">
      <c r="A150" s="477" t="s">
        <v>505</v>
      </c>
      <c r="B150" s="478" t="s">
        <v>445</v>
      </c>
      <c r="C150" s="478" t="s">
        <v>393</v>
      </c>
      <c r="D150" s="436" t="s">
        <v>41</v>
      </c>
      <c r="E150" s="403">
        <f t="shared" ref="E150:F173" si="243">H150+K150+N150+Q150+T150+W150+Z150+AC150+AF150+AI150+AL150+AO150</f>
        <v>7507</v>
      </c>
      <c r="F150" s="403">
        <f t="shared" ref="F150:F170" si="244">I150+L150+O150+R150+U150+X150+AA150+AD150+AG150+AJ150+AM150+AP150</f>
        <v>224.8</v>
      </c>
      <c r="G150" s="396">
        <f t="shared" ref="G150:G171" si="245">F150/E150</f>
        <v>2.994538430797922E-2</v>
      </c>
      <c r="H150" s="397">
        <f>H151+H152</f>
        <v>0</v>
      </c>
      <c r="I150" s="397">
        <f>I151+I152</f>
        <v>0</v>
      </c>
      <c r="J150" s="397" t="e">
        <f>I150/H150*100</f>
        <v>#DIV/0!</v>
      </c>
      <c r="K150" s="397">
        <f>K151+K152</f>
        <v>224.8</v>
      </c>
      <c r="L150" s="397">
        <f>L151+L152</f>
        <v>224.8</v>
      </c>
      <c r="M150" s="397">
        <f>L150/K150*100</f>
        <v>100</v>
      </c>
      <c r="N150" s="397">
        <f>N151+N152</f>
        <v>0</v>
      </c>
      <c r="O150" s="397">
        <f>O151+O152</f>
        <v>0</v>
      </c>
      <c r="P150" s="397" t="e">
        <f>O150/N150*100</f>
        <v>#DIV/0!</v>
      </c>
      <c r="Q150" s="397">
        <f>Q151+Q152</f>
        <v>0</v>
      </c>
      <c r="R150" s="397">
        <f>R151+R152</f>
        <v>0</v>
      </c>
      <c r="S150" s="397" t="e">
        <f>R150/Q150*100</f>
        <v>#DIV/0!</v>
      </c>
      <c r="T150" s="397">
        <f>T151+T152</f>
        <v>0</v>
      </c>
      <c r="U150" s="397">
        <f>U151+U152</f>
        <v>0</v>
      </c>
      <c r="V150" s="397" t="e">
        <f>U150/T150*100</f>
        <v>#DIV/0!</v>
      </c>
      <c r="W150" s="397">
        <f>W151+W152</f>
        <v>0</v>
      </c>
      <c r="X150" s="397">
        <f>X151+X152</f>
        <v>0</v>
      </c>
      <c r="Y150" s="397" t="e">
        <f>X150/W150*100</f>
        <v>#DIV/0!</v>
      </c>
      <c r="Z150" s="397">
        <f>Z151+Z152</f>
        <v>0</v>
      </c>
      <c r="AA150" s="397">
        <f>AA151+AA152</f>
        <v>0</v>
      </c>
      <c r="AB150" s="397" t="e">
        <f>AA150/Z150*100</f>
        <v>#DIV/0!</v>
      </c>
      <c r="AC150" s="397">
        <f>AC151+AC152</f>
        <v>0</v>
      </c>
      <c r="AD150" s="397">
        <f>AD151+AD152</f>
        <v>0</v>
      </c>
      <c r="AE150" s="397" t="e">
        <f>AD150/AC150*100</f>
        <v>#DIV/0!</v>
      </c>
      <c r="AF150" s="397">
        <f>AF151+AF152</f>
        <v>0</v>
      </c>
      <c r="AG150" s="397">
        <f>AG151+AG152</f>
        <v>0</v>
      </c>
      <c r="AH150" s="397" t="e">
        <f>AG150/AF150*100</f>
        <v>#DIV/0!</v>
      </c>
      <c r="AI150" s="397">
        <f>AI151+AI152</f>
        <v>2892.4</v>
      </c>
      <c r="AJ150" s="397">
        <f>AJ151+AJ152</f>
        <v>0</v>
      </c>
      <c r="AK150" s="397">
        <f>AJ150/AI150*100</f>
        <v>0</v>
      </c>
      <c r="AL150" s="397">
        <f>AL151+AL152</f>
        <v>3246.6</v>
      </c>
      <c r="AM150" s="397">
        <f>AM151+AM152</f>
        <v>0</v>
      </c>
      <c r="AN150" s="397">
        <f>AM150/AL150*100</f>
        <v>0</v>
      </c>
      <c r="AO150" s="397">
        <f>AO151+AO152</f>
        <v>1143.2</v>
      </c>
      <c r="AP150" s="397">
        <f>AP151+AP152</f>
        <v>0</v>
      </c>
      <c r="AQ150" s="397">
        <f>AP150/AO150*100</f>
        <v>0</v>
      </c>
      <c r="AR150" s="454"/>
    </row>
    <row r="151" spans="1:44" s="346" customFormat="1" ht="23.45" customHeight="1" x14ac:dyDescent="0.25">
      <c r="A151" s="480"/>
      <c r="B151" s="481"/>
      <c r="C151" s="481"/>
      <c r="D151" s="483" t="s">
        <v>43</v>
      </c>
      <c r="E151" s="403">
        <f t="shared" si="243"/>
        <v>7507</v>
      </c>
      <c r="F151" s="403">
        <f t="shared" si="244"/>
        <v>224.8</v>
      </c>
      <c r="G151" s="396">
        <f t="shared" si="245"/>
        <v>2.994538430797922E-2</v>
      </c>
      <c r="H151" s="397">
        <f>H154+H157+H160+H163</f>
        <v>0</v>
      </c>
      <c r="I151" s="397">
        <f>I154+I157+I160+I163</f>
        <v>0</v>
      </c>
      <c r="J151" s="397" t="e">
        <f t="shared" ref="J151:J170" si="246">I151/H151*100</f>
        <v>#DIV/0!</v>
      </c>
      <c r="K151" s="397">
        <f>K154+K157+K160+K163</f>
        <v>224.8</v>
      </c>
      <c r="L151" s="397">
        <f>L154+L157+L160+L163</f>
        <v>224.8</v>
      </c>
      <c r="M151" s="397">
        <f t="shared" ref="M151:M170" si="247">L151/K151*100</f>
        <v>100</v>
      </c>
      <c r="N151" s="397">
        <f>N154+N157+N160+N163</f>
        <v>0</v>
      </c>
      <c r="O151" s="397">
        <f>O154+O157+O160+O163</f>
        <v>0</v>
      </c>
      <c r="P151" s="397" t="e">
        <f t="shared" ref="P151:P170" si="248">O151/N151*100</f>
        <v>#DIV/0!</v>
      </c>
      <c r="Q151" s="397">
        <f>Q154+Q157+Q160+Q163</f>
        <v>0</v>
      </c>
      <c r="R151" s="397">
        <f>R154+R157+R160+R163</f>
        <v>0</v>
      </c>
      <c r="S151" s="397" t="e">
        <f t="shared" ref="S151:S170" si="249">R151/Q151*100</f>
        <v>#DIV/0!</v>
      </c>
      <c r="T151" s="397">
        <f>T154+T157+T160+T163</f>
        <v>0</v>
      </c>
      <c r="U151" s="397">
        <f>U154+U157+U160+U163</f>
        <v>0</v>
      </c>
      <c r="V151" s="397" t="e">
        <f t="shared" ref="V151:V170" si="250">U151/T151*100</f>
        <v>#DIV/0!</v>
      </c>
      <c r="W151" s="397">
        <f>W154+W157+W160+W163</f>
        <v>0</v>
      </c>
      <c r="X151" s="397">
        <f>X154+X157+X160+X163</f>
        <v>0</v>
      </c>
      <c r="Y151" s="397" t="e">
        <f t="shared" ref="Y151:Y170" si="251">X151/W151*100</f>
        <v>#DIV/0!</v>
      </c>
      <c r="Z151" s="397">
        <f>Z154+Z157+Z160+Z163</f>
        <v>0</v>
      </c>
      <c r="AA151" s="397">
        <f>AA154+AA157+AA160+AA163</f>
        <v>0</v>
      </c>
      <c r="AB151" s="397" t="e">
        <f t="shared" ref="AB151:AB170" si="252">AA151/Z151*100</f>
        <v>#DIV/0!</v>
      </c>
      <c r="AC151" s="397">
        <f>AC154+AC157+AC160+AC163</f>
        <v>0</v>
      </c>
      <c r="AD151" s="397">
        <f>AD154+AD157+AD160+AD163</f>
        <v>0</v>
      </c>
      <c r="AE151" s="397" t="e">
        <f t="shared" ref="AE151:AE170" si="253">AD151/AC151*100</f>
        <v>#DIV/0!</v>
      </c>
      <c r="AF151" s="397">
        <f>AF154+AF157+AF160+AF163</f>
        <v>0</v>
      </c>
      <c r="AG151" s="397">
        <f>AG154+AG157+AG160+AG163</f>
        <v>0</v>
      </c>
      <c r="AH151" s="397" t="e">
        <f t="shared" ref="AH151:AH170" si="254">AG151/AF151*100</f>
        <v>#DIV/0!</v>
      </c>
      <c r="AI151" s="397">
        <f>AI154+AI157+AI160+AI163</f>
        <v>2892.4</v>
      </c>
      <c r="AJ151" s="397">
        <f>AJ154+AJ157+AJ160+AJ163</f>
        <v>0</v>
      </c>
      <c r="AK151" s="397">
        <f t="shared" ref="AK151:AK170" si="255">AJ151/AI151*100</f>
        <v>0</v>
      </c>
      <c r="AL151" s="397">
        <f>AL154+AL157+AL160+AL163</f>
        <v>3246.6</v>
      </c>
      <c r="AM151" s="397">
        <f>AM154+AM157+AM160+AM163</f>
        <v>0</v>
      </c>
      <c r="AN151" s="397">
        <f t="shared" ref="AN151:AN170" si="256">AM151/AL151*100</f>
        <v>0</v>
      </c>
      <c r="AO151" s="397">
        <f>AO154+AO157+AO160+AO163</f>
        <v>1143.2</v>
      </c>
      <c r="AP151" s="397">
        <f>AP154+AP157+AP160+AP163</f>
        <v>0</v>
      </c>
      <c r="AQ151" s="397">
        <f t="shared" ref="AQ151:AQ170" si="257">AP151/AO151*100</f>
        <v>0</v>
      </c>
      <c r="AR151" s="456"/>
    </row>
    <row r="152" spans="1:44" s="346" customFormat="1" ht="54.75" customHeight="1" x14ac:dyDescent="0.25">
      <c r="A152" s="480"/>
      <c r="B152" s="481"/>
      <c r="C152" s="481"/>
      <c r="D152" s="485" t="s">
        <v>265</v>
      </c>
      <c r="E152" s="403">
        <f t="shared" si="243"/>
        <v>0</v>
      </c>
      <c r="F152" s="403">
        <f t="shared" si="244"/>
        <v>0</v>
      </c>
      <c r="G152" s="396" t="e">
        <f t="shared" si="245"/>
        <v>#DIV/0!</v>
      </c>
      <c r="H152" s="397">
        <f>H155+H158+H161+H164+H167</f>
        <v>0</v>
      </c>
      <c r="I152" s="397">
        <f>I155+I158+I161+I164+I167</f>
        <v>0</v>
      </c>
      <c r="J152" s="397" t="e">
        <f t="shared" si="246"/>
        <v>#DIV/0!</v>
      </c>
      <c r="K152" s="397">
        <f>K155+K158+K161+K164+K167</f>
        <v>0</v>
      </c>
      <c r="L152" s="397">
        <f>L155+L158+L161+L164+L167</f>
        <v>0</v>
      </c>
      <c r="M152" s="397" t="e">
        <f t="shared" si="247"/>
        <v>#DIV/0!</v>
      </c>
      <c r="N152" s="397">
        <f>N155+N158+N161+N164+N167</f>
        <v>0</v>
      </c>
      <c r="O152" s="397">
        <f>O155+O158+O161+O164+O167</f>
        <v>0</v>
      </c>
      <c r="P152" s="397" t="e">
        <f t="shared" si="248"/>
        <v>#DIV/0!</v>
      </c>
      <c r="Q152" s="397">
        <f>Q155+Q158+Q161+Q164+Q167</f>
        <v>0</v>
      </c>
      <c r="R152" s="397">
        <f>R155+R158+R161+R164+R167</f>
        <v>0</v>
      </c>
      <c r="S152" s="397" t="e">
        <f t="shared" si="249"/>
        <v>#DIV/0!</v>
      </c>
      <c r="T152" s="397">
        <f>T155+T158+T161+T164+T167</f>
        <v>0</v>
      </c>
      <c r="U152" s="397">
        <f>U155+U158+U161+U164+U167</f>
        <v>0</v>
      </c>
      <c r="V152" s="397" t="e">
        <f t="shared" si="250"/>
        <v>#DIV/0!</v>
      </c>
      <c r="W152" s="397">
        <f>W155+W158+W161+W164+W167</f>
        <v>0</v>
      </c>
      <c r="X152" s="397">
        <f>X155+X158+X161+X164+X167</f>
        <v>0</v>
      </c>
      <c r="Y152" s="397" t="e">
        <f t="shared" si="251"/>
        <v>#DIV/0!</v>
      </c>
      <c r="Z152" s="397">
        <f>Z155+Z158+Z161+Z164+Z167</f>
        <v>0</v>
      </c>
      <c r="AA152" s="397">
        <f>AA155+AA158+AA161+AA164+AA167</f>
        <v>0</v>
      </c>
      <c r="AB152" s="397" t="e">
        <f t="shared" si="252"/>
        <v>#DIV/0!</v>
      </c>
      <c r="AC152" s="397">
        <f>AC155+AC158+AC161+AC164+AC167</f>
        <v>0</v>
      </c>
      <c r="AD152" s="397">
        <f>AD155+AD158+AD161+AD164+AD167</f>
        <v>0</v>
      </c>
      <c r="AE152" s="397" t="e">
        <f t="shared" si="253"/>
        <v>#DIV/0!</v>
      </c>
      <c r="AF152" s="397">
        <f>AF155+AF158+AF161+AF164+AF167</f>
        <v>0</v>
      </c>
      <c r="AG152" s="397">
        <f>AG155+AG158+AG161+AG164+AG167</f>
        <v>0</v>
      </c>
      <c r="AH152" s="397" t="e">
        <f t="shared" si="254"/>
        <v>#DIV/0!</v>
      </c>
      <c r="AI152" s="397">
        <f>AI155+AI158+AI161+AI164+AI167</f>
        <v>0</v>
      </c>
      <c r="AJ152" s="397">
        <f>AJ155+AJ158+AJ161+AJ164+AJ167</f>
        <v>0</v>
      </c>
      <c r="AK152" s="397" t="e">
        <f t="shared" si="255"/>
        <v>#DIV/0!</v>
      </c>
      <c r="AL152" s="397">
        <f>AL155+AL158+AL161+AL164+AL167</f>
        <v>0</v>
      </c>
      <c r="AM152" s="397">
        <f>AM155+AM158+AM161+AM164+AM167</f>
        <v>0</v>
      </c>
      <c r="AN152" s="397" t="e">
        <f t="shared" si="256"/>
        <v>#DIV/0!</v>
      </c>
      <c r="AO152" s="397">
        <f>AO155+AO158+AO161+AO164+AO167</f>
        <v>0</v>
      </c>
      <c r="AP152" s="397">
        <f>AP155+AP158+AP161+AP164+AP167</f>
        <v>0</v>
      </c>
      <c r="AQ152" s="397" t="e">
        <f t="shared" si="257"/>
        <v>#DIV/0!</v>
      </c>
      <c r="AR152" s="456"/>
    </row>
    <row r="153" spans="1:44" ht="37.5" customHeight="1" x14ac:dyDescent="0.25">
      <c r="A153" s="486" t="s">
        <v>358</v>
      </c>
      <c r="B153" s="487" t="s">
        <v>446</v>
      </c>
      <c r="C153" s="487" t="s">
        <v>321</v>
      </c>
      <c r="D153" s="436" t="s">
        <v>41</v>
      </c>
      <c r="E153" s="403">
        <f t="shared" si="243"/>
        <v>1143.2</v>
      </c>
      <c r="F153" s="403">
        <f t="shared" si="244"/>
        <v>0</v>
      </c>
      <c r="G153" s="396">
        <f t="shared" si="245"/>
        <v>0</v>
      </c>
      <c r="H153" s="397">
        <f>H154+H155</f>
        <v>0</v>
      </c>
      <c r="I153" s="397">
        <f>I154+I155</f>
        <v>0</v>
      </c>
      <c r="J153" s="397" t="e">
        <f>I153/H153*100</f>
        <v>#DIV/0!</v>
      </c>
      <c r="K153" s="397">
        <f>K154+K155</f>
        <v>0</v>
      </c>
      <c r="L153" s="397">
        <f>L154+L155</f>
        <v>0</v>
      </c>
      <c r="M153" s="397" t="e">
        <f>L153/K153*100</f>
        <v>#DIV/0!</v>
      </c>
      <c r="N153" s="397">
        <f>N154+N155</f>
        <v>0</v>
      </c>
      <c r="O153" s="397">
        <f>O154+O155</f>
        <v>0</v>
      </c>
      <c r="P153" s="397" t="e">
        <f>O153/N153*100</f>
        <v>#DIV/0!</v>
      </c>
      <c r="Q153" s="397">
        <f>Q154+Q155</f>
        <v>0</v>
      </c>
      <c r="R153" s="397">
        <f>R154+R155</f>
        <v>0</v>
      </c>
      <c r="S153" s="397" t="e">
        <f>R153/Q153*100</f>
        <v>#DIV/0!</v>
      </c>
      <c r="T153" s="397">
        <f>T154+T155</f>
        <v>0</v>
      </c>
      <c r="U153" s="397">
        <f>U154+U155</f>
        <v>0</v>
      </c>
      <c r="V153" s="397" t="e">
        <f>U153/T153*100</f>
        <v>#DIV/0!</v>
      </c>
      <c r="W153" s="397">
        <f>W154+W155</f>
        <v>0</v>
      </c>
      <c r="X153" s="397">
        <f>X154+X155</f>
        <v>0</v>
      </c>
      <c r="Y153" s="397" t="e">
        <f>X153/W153*100</f>
        <v>#DIV/0!</v>
      </c>
      <c r="Z153" s="397">
        <f>Z154+Z155</f>
        <v>0</v>
      </c>
      <c r="AA153" s="397">
        <f>AA154+AA155</f>
        <v>0</v>
      </c>
      <c r="AB153" s="397" t="e">
        <f>AA153/Z153*100</f>
        <v>#DIV/0!</v>
      </c>
      <c r="AC153" s="397">
        <f>AC154+AC155</f>
        <v>0</v>
      </c>
      <c r="AD153" s="397">
        <f>AD154+AD155</f>
        <v>0</v>
      </c>
      <c r="AE153" s="397" t="e">
        <f>AD153/AC153*100</f>
        <v>#DIV/0!</v>
      </c>
      <c r="AF153" s="397">
        <f>AF154+AF155</f>
        <v>0</v>
      </c>
      <c r="AG153" s="397">
        <f>AG154+AG155</f>
        <v>0</v>
      </c>
      <c r="AH153" s="397" t="e">
        <f>AG153/AF153*100</f>
        <v>#DIV/0!</v>
      </c>
      <c r="AI153" s="397">
        <f>AI154+AI155</f>
        <v>0</v>
      </c>
      <c r="AJ153" s="397">
        <f>AJ154+AJ155</f>
        <v>0</v>
      </c>
      <c r="AK153" s="397" t="e">
        <f>AJ153/AI153*100</f>
        <v>#DIV/0!</v>
      </c>
      <c r="AL153" s="397">
        <f>AL154+AL155</f>
        <v>0</v>
      </c>
      <c r="AM153" s="397">
        <f>AM154+AM155</f>
        <v>0</v>
      </c>
      <c r="AN153" s="397" t="e">
        <f>AM153/AL153*100</f>
        <v>#DIV/0!</v>
      </c>
      <c r="AO153" s="397">
        <f>AO154+AO155</f>
        <v>1143.2</v>
      </c>
      <c r="AP153" s="397">
        <f>AP154+AP155</f>
        <v>0</v>
      </c>
      <c r="AQ153" s="397">
        <f>AP153/AO153*100</f>
        <v>0</v>
      </c>
      <c r="AR153" s="460"/>
    </row>
    <row r="154" spans="1:44" ht="37.5" customHeight="1" x14ac:dyDescent="0.25">
      <c r="A154" s="488"/>
      <c r="B154" s="489"/>
      <c r="C154" s="489"/>
      <c r="D154" s="418" t="s">
        <v>43</v>
      </c>
      <c r="E154" s="461">
        <f t="shared" si="243"/>
        <v>1143.2</v>
      </c>
      <c r="F154" s="461">
        <f t="shared" si="244"/>
        <v>0</v>
      </c>
      <c r="G154" s="462">
        <f t="shared" si="245"/>
        <v>0</v>
      </c>
      <c r="H154" s="463"/>
      <c r="I154" s="463"/>
      <c r="J154" s="464"/>
      <c r="K154" s="463"/>
      <c r="L154" s="463"/>
      <c r="M154" s="464"/>
      <c r="N154" s="463"/>
      <c r="O154" s="463"/>
      <c r="P154" s="464"/>
      <c r="Q154" s="463"/>
      <c r="R154" s="463"/>
      <c r="S154" s="464"/>
      <c r="T154" s="463"/>
      <c r="U154" s="463"/>
      <c r="V154" s="464"/>
      <c r="W154" s="463"/>
      <c r="X154" s="463"/>
      <c r="Y154" s="464"/>
      <c r="Z154" s="463"/>
      <c r="AA154" s="463"/>
      <c r="AB154" s="464"/>
      <c r="AC154" s="463"/>
      <c r="AD154" s="463"/>
      <c r="AE154" s="464"/>
      <c r="AF154" s="463"/>
      <c r="AG154" s="463"/>
      <c r="AH154" s="464"/>
      <c r="AI154" s="463"/>
      <c r="AJ154" s="463"/>
      <c r="AK154" s="464"/>
      <c r="AL154" s="463"/>
      <c r="AM154" s="463"/>
      <c r="AN154" s="464"/>
      <c r="AO154" s="463">
        <v>1143.2</v>
      </c>
      <c r="AP154" s="463"/>
      <c r="AQ154" s="464"/>
      <c r="AR154" s="465"/>
    </row>
    <row r="155" spans="1:44" ht="37.5" customHeight="1" x14ac:dyDescent="0.25">
      <c r="A155" s="510"/>
      <c r="B155" s="490"/>
      <c r="C155" s="490"/>
      <c r="D155" s="418" t="s">
        <v>265</v>
      </c>
      <c r="E155" s="461">
        <f t="shared" si="243"/>
        <v>0</v>
      </c>
      <c r="F155" s="461">
        <f t="shared" si="244"/>
        <v>0</v>
      </c>
      <c r="G155" s="462" t="e">
        <f t="shared" si="245"/>
        <v>#DIV/0!</v>
      </c>
      <c r="H155" s="463"/>
      <c r="I155" s="463"/>
      <c r="J155" s="464"/>
      <c r="K155" s="463"/>
      <c r="L155" s="463"/>
      <c r="M155" s="464"/>
      <c r="N155" s="463"/>
      <c r="O155" s="463"/>
      <c r="P155" s="464"/>
      <c r="Q155" s="463"/>
      <c r="R155" s="463"/>
      <c r="S155" s="464"/>
      <c r="T155" s="463"/>
      <c r="U155" s="463"/>
      <c r="V155" s="464"/>
      <c r="W155" s="463"/>
      <c r="X155" s="463"/>
      <c r="Y155" s="464"/>
      <c r="Z155" s="463"/>
      <c r="AA155" s="463"/>
      <c r="AB155" s="464"/>
      <c r="AC155" s="463"/>
      <c r="AD155" s="463"/>
      <c r="AE155" s="464"/>
      <c r="AF155" s="463"/>
      <c r="AG155" s="463"/>
      <c r="AH155" s="464"/>
      <c r="AI155" s="463"/>
      <c r="AJ155" s="463"/>
      <c r="AK155" s="464"/>
      <c r="AL155" s="463"/>
      <c r="AM155" s="463"/>
      <c r="AN155" s="464"/>
      <c r="AO155" s="463"/>
      <c r="AP155" s="463"/>
      <c r="AQ155" s="464"/>
      <c r="AR155" s="465"/>
    </row>
    <row r="156" spans="1:44" ht="23.45" customHeight="1" x14ac:dyDescent="0.25">
      <c r="A156" s="491" t="s">
        <v>359</v>
      </c>
      <c r="B156" s="358" t="s">
        <v>447</v>
      </c>
      <c r="C156" s="487" t="s">
        <v>321</v>
      </c>
      <c r="D156" s="436" t="s">
        <v>41</v>
      </c>
      <c r="E156" s="403">
        <f t="shared" si="243"/>
        <v>224.8</v>
      </c>
      <c r="F156" s="403">
        <f t="shared" si="244"/>
        <v>224.8</v>
      </c>
      <c r="G156" s="396">
        <f t="shared" si="245"/>
        <v>1</v>
      </c>
      <c r="H156" s="397">
        <f>H157+H158</f>
        <v>0</v>
      </c>
      <c r="I156" s="397">
        <f>I157+I158</f>
        <v>0</v>
      </c>
      <c r="J156" s="397" t="e">
        <f>I156/H156*100</f>
        <v>#DIV/0!</v>
      </c>
      <c r="K156" s="397">
        <f>K157+K158</f>
        <v>224.8</v>
      </c>
      <c r="L156" s="397">
        <f>L157+L158</f>
        <v>224.8</v>
      </c>
      <c r="M156" s="397">
        <f>L156/K156*100</f>
        <v>100</v>
      </c>
      <c r="N156" s="397">
        <f>N157+N158</f>
        <v>0</v>
      </c>
      <c r="O156" s="397">
        <f>O157+O158</f>
        <v>0</v>
      </c>
      <c r="P156" s="397" t="e">
        <f>O156/N156*100</f>
        <v>#DIV/0!</v>
      </c>
      <c r="Q156" s="397">
        <f>Q157+Q158</f>
        <v>0</v>
      </c>
      <c r="R156" s="397">
        <f>R157+R158</f>
        <v>0</v>
      </c>
      <c r="S156" s="397" t="e">
        <f>R156/Q156*100</f>
        <v>#DIV/0!</v>
      </c>
      <c r="T156" s="397">
        <f>T157+T158</f>
        <v>0</v>
      </c>
      <c r="U156" s="397">
        <f>U157+U158</f>
        <v>0</v>
      </c>
      <c r="V156" s="397" t="e">
        <f>U156/T156*100</f>
        <v>#DIV/0!</v>
      </c>
      <c r="W156" s="397">
        <f>W157+W158</f>
        <v>0</v>
      </c>
      <c r="X156" s="397">
        <f>X157+X158</f>
        <v>0</v>
      </c>
      <c r="Y156" s="397" t="e">
        <f>X156/W156*100</f>
        <v>#DIV/0!</v>
      </c>
      <c r="Z156" s="397">
        <f>Z157+Z158</f>
        <v>0</v>
      </c>
      <c r="AA156" s="397">
        <f>AA157+AA158</f>
        <v>0</v>
      </c>
      <c r="AB156" s="397" t="e">
        <f>AA156/Z156*100</f>
        <v>#DIV/0!</v>
      </c>
      <c r="AC156" s="397">
        <f>AC157+AC158</f>
        <v>0</v>
      </c>
      <c r="AD156" s="397">
        <f>AD157+AD158</f>
        <v>0</v>
      </c>
      <c r="AE156" s="397" t="e">
        <f>AD156/AC156*100</f>
        <v>#DIV/0!</v>
      </c>
      <c r="AF156" s="397">
        <f>AF157+AF158</f>
        <v>0</v>
      </c>
      <c r="AG156" s="397">
        <f>AG157+AG158</f>
        <v>0</v>
      </c>
      <c r="AH156" s="397" t="e">
        <f>AG156/AF156*100</f>
        <v>#DIV/0!</v>
      </c>
      <c r="AI156" s="397">
        <f>AI157+AI158</f>
        <v>0</v>
      </c>
      <c r="AJ156" s="397">
        <f>AJ157+AJ158</f>
        <v>0</v>
      </c>
      <c r="AK156" s="397" t="e">
        <f>AJ156/AI156*100</f>
        <v>#DIV/0!</v>
      </c>
      <c r="AL156" s="397">
        <f>AL157+AL158</f>
        <v>0</v>
      </c>
      <c r="AM156" s="397">
        <f>AM157+AM158</f>
        <v>0</v>
      </c>
      <c r="AN156" s="397" t="e">
        <f>AM156/AL156*100</f>
        <v>#DIV/0!</v>
      </c>
      <c r="AO156" s="397">
        <f>AO157+AO158</f>
        <v>0</v>
      </c>
      <c r="AP156" s="397">
        <f>AP157+AP158</f>
        <v>0</v>
      </c>
      <c r="AQ156" s="397" t="e">
        <f>AP156/AO156*100</f>
        <v>#DIV/0!</v>
      </c>
      <c r="AR156" s="460"/>
    </row>
    <row r="157" spans="1:44" ht="23.45" customHeight="1" x14ac:dyDescent="0.25">
      <c r="A157" s="492"/>
      <c r="B157" s="357"/>
      <c r="C157" s="489"/>
      <c r="D157" s="418" t="s">
        <v>43</v>
      </c>
      <c r="E157" s="461">
        <f t="shared" si="243"/>
        <v>224.8</v>
      </c>
      <c r="F157" s="461">
        <f t="shared" si="244"/>
        <v>224.8</v>
      </c>
      <c r="G157" s="462">
        <f t="shared" si="245"/>
        <v>1</v>
      </c>
      <c r="H157" s="463"/>
      <c r="I157" s="463"/>
      <c r="J157" s="464"/>
      <c r="K157" s="463">
        <v>224.8</v>
      </c>
      <c r="L157" s="463">
        <v>224.8</v>
      </c>
      <c r="M157" s="464"/>
      <c r="N157" s="463"/>
      <c r="O157" s="463"/>
      <c r="P157" s="464"/>
      <c r="Q157" s="463"/>
      <c r="R157" s="463"/>
      <c r="S157" s="464"/>
      <c r="T157" s="463"/>
      <c r="U157" s="463"/>
      <c r="V157" s="464"/>
      <c r="W157" s="463"/>
      <c r="X157" s="463"/>
      <c r="Y157" s="464"/>
      <c r="Z157" s="463"/>
      <c r="AA157" s="463"/>
      <c r="AB157" s="464"/>
      <c r="AC157" s="463"/>
      <c r="AD157" s="463"/>
      <c r="AE157" s="464"/>
      <c r="AF157" s="463"/>
      <c r="AG157" s="463"/>
      <c r="AH157" s="464"/>
      <c r="AI157" s="463"/>
      <c r="AJ157" s="463"/>
      <c r="AK157" s="464"/>
      <c r="AL157" s="463"/>
      <c r="AM157" s="463"/>
      <c r="AN157" s="464"/>
      <c r="AO157" s="463"/>
      <c r="AP157" s="463"/>
      <c r="AQ157" s="464"/>
      <c r="AR157" s="465"/>
    </row>
    <row r="158" spans="1:44" ht="30.75" customHeight="1" x14ac:dyDescent="0.25">
      <c r="A158" s="494"/>
      <c r="B158" s="369"/>
      <c r="C158" s="490"/>
      <c r="D158" s="418" t="s">
        <v>265</v>
      </c>
      <c r="E158" s="461">
        <f t="shared" si="243"/>
        <v>0</v>
      </c>
      <c r="F158" s="461">
        <f t="shared" si="244"/>
        <v>0</v>
      </c>
      <c r="G158" s="462" t="e">
        <f t="shared" si="245"/>
        <v>#DIV/0!</v>
      </c>
      <c r="H158" s="463"/>
      <c r="I158" s="463"/>
      <c r="J158" s="464"/>
      <c r="K158" s="463"/>
      <c r="L158" s="463"/>
      <c r="M158" s="464"/>
      <c r="N158" s="463"/>
      <c r="O158" s="463"/>
      <c r="P158" s="464"/>
      <c r="Q158" s="463"/>
      <c r="R158" s="463"/>
      <c r="S158" s="464"/>
      <c r="T158" s="463"/>
      <c r="U158" s="463"/>
      <c r="V158" s="464"/>
      <c r="W158" s="463"/>
      <c r="X158" s="463"/>
      <c r="Y158" s="464"/>
      <c r="Z158" s="463"/>
      <c r="AA158" s="463"/>
      <c r="AB158" s="464"/>
      <c r="AC158" s="463"/>
      <c r="AD158" s="463"/>
      <c r="AE158" s="464"/>
      <c r="AF158" s="463"/>
      <c r="AG158" s="463"/>
      <c r="AH158" s="464"/>
      <c r="AI158" s="463"/>
      <c r="AJ158" s="463"/>
      <c r="AK158" s="464"/>
      <c r="AL158" s="463"/>
      <c r="AM158" s="463"/>
      <c r="AN158" s="464"/>
      <c r="AO158" s="463"/>
      <c r="AP158" s="463"/>
      <c r="AQ158" s="464"/>
      <c r="AR158" s="465"/>
    </row>
    <row r="159" spans="1:44" ht="30" customHeight="1" x14ac:dyDescent="0.25">
      <c r="A159" s="491" t="s">
        <v>357</v>
      </c>
      <c r="B159" s="358" t="s">
        <v>448</v>
      </c>
      <c r="C159" s="487"/>
      <c r="D159" s="436" t="s">
        <v>41</v>
      </c>
      <c r="E159" s="403">
        <f t="shared" si="243"/>
        <v>2892.4</v>
      </c>
      <c r="F159" s="403">
        <f t="shared" si="244"/>
        <v>0</v>
      </c>
      <c r="G159" s="396">
        <f t="shared" si="245"/>
        <v>0</v>
      </c>
      <c r="H159" s="397">
        <f>H160+H161</f>
        <v>0</v>
      </c>
      <c r="I159" s="397">
        <f>I160+I161</f>
        <v>0</v>
      </c>
      <c r="J159" s="397" t="e">
        <f>I159/H159*100</f>
        <v>#DIV/0!</v>
      </c>
      <c r="K159" s="397">
        <f>K160+K161</f>
        <v>0</v>
      </c>
      <c r="L159" s="397">
        <f>L160+L161</f>
        <v>0</v>
      </c>
      <c r="M159" s="397" t="e">
        <f>L159/K159*100</f>
        <v>#DIV/0!</v>
      </c>
      <c r="N159" s="397">
        <f>N160+N161</f>
        <v>0</v>
      </c>
      <c r="O159" s="397">
        <f>O160+O161</f>
        <v>0</v>
      </c>
      <c r="P159" s="397" t="e">
        <f>O159/N159*100</f>
        <v>#DIV/0!</v>
      </c>
      <c r="Q159" s="397">
        <f>Q160+Q161</f>
        <v>0</v>
      </c>
      <c r="R159" s="397">
        <f>R160+R161</f>
        <v>0</v>
      </c>
      <c r="S159" s="397" t="e">
        <f>R159/Q159*100</f>
        <v>#DIV/0!</v>
      </c>
      <c r="T159" s="397">
        <f>T160+T161</f>
        <v>0</v>
      </c>
      <c r="U159" s="397">
        <f>U160+U161</f>
        <v>0</v>
      </c>
      <c r="V159" s="397" t="e">
        <f>U159/T159*100</f>
        <v>#DIV/0!</v>
      </c>
      <c r="W159" s="397">
        <f>W160+W161</f>
        <v>0</v>
      </c>
      <c r="X159" s="397">
        <f>X160+X161</f>
        <v>0</v>
      </c>
      <c r="Y159" s="397" t="e">
        <f>X159/W159*100</f>
        <v>#DIV/0!</v>
      </c>
      <c r="Z159" s="397">
        <f>Z160+Z161</f>
        <v>0</v>
      </c>
      <c r="AA159" s="397">
        <f>AA160+AA161</f>
        <v>0</v>
      </c>
      <c r="AB159" s="397" t="e">
        <f>AA159/Z159*100</f>
        <v>#DIV/0!</v>
      </c>
      <c r="AC159" s="397">
        <f>AC160+AC161</f>
        <v>0</v>
      </c>
      <c r="AD159" s="397">
        <f>AD160+AD161</f>
        <v>0</v>
      </c>
      <c r="AE159" s="397" t="e">
        <f>AD159/AC159*100</f>
        <v>#DIV/0!</v>
      </c>
      <c r="AF159" s="397">
        <f>AF160+AF161</f>
        <v>0</v>
      </c>
      <c r="AG159" s="397">
        <f>AG160+AG161</f>
        <v>0</v>
      </c>
      <c r="AH159" s="397" t="e">
        <f>AG159/AF159*100</f>
        <v>#DIV/0!</v>
      </c>
      <c r="AI159" s="397">
        <f>AI160+AI161</f>
        <v>2892.4</v>
      </c>
      <c r="AJ159" s="397">
        <f>AJ160+AJ161</f>
        <v>0</v>
      </c>
      <c r="AK159" s="397">
        <f>AJ159/AI159*100</f>
        <v>0</v>
      </c>
      <c r="AL159" s="397">
        <f>AL160+AL161</f>
        <v>0</v>
      </c>
      <c r="AM159" s="397">
        <f>AM160+AM161</f>
        <v>0</v>
      </c>
      <c r="AN159" s="397" t="e">
        <f>AM159/AL159*100</f>
        <v>#DIV/0!</v>
      </c>
      <c r="AO159" s="397">
        <f>AO160+AO161</f>
        <v>0</v>
      </c>
      <c r="AP159" s="397">
        <f>AP160+AP161</f>
        <v>0</v>
      </c>
      <c r="AQ159" s="397" t="e">
        <f>AP159/AO159*100</f>
        <v>#DIV/0!</v>
      </c>
      <c r="AR159" s="460"/>
    </row>
    <row r="160" spans="1:44" ht="30" customHeight="1" x14ac:dyDescent="0.25">
      <c r="A160" s="492"/>
      <c r="B160" s="357"/>
      <c r="C160" s="489"/>
      <c r="D160" s="418" t="s">
        <v>43</v>
      </c>
      <c r="E160" s="461">
        <f t="shared" si="243"/>
        <v>2892.4</v>
      </c>
      <c r="F160" s="461">
        <f t="shared" si="244"/>
        <v>0</v>
      </c>
      <c r="G160" s="462">
        <f t="shared" si="245"/>
        <v>0</v>
      </c>
      <c r="H160" s="463"/>
      <c r="I160" s="463"/>
      <c r="J160" s="464"/>
      <c r="K160" s="463"/>
      <c r="L160" s="463"/>
      <c r="M160" s="464"/>
      <c r="N160" s="463"/>
      <c r="O160" s="463"/>
      <c r="P160" s="464"/>
      <c r="Q160" s="463"/>
      <c r="R160" s="463"/>
      <c r="S160" s="464"/>
      <c r="T160" s="463"/>
      <c r="U160" s="463"/>
      <c r="V160" s="464"/>
      <c r="W160" s="463"/>
      <c r="X160" s="463"/>
      <c r="Y160" s="464"/>
      <c r="Z160" s="463"/>
      <c r="AA160" s="463"/>
      <c r="AB160" s="464"/>
      <c r="AC160" s="463"/>
      <c r="AD160" s="463"/>
      <c r="AE160" s="464"/>
      <c r="AF160" s="463"/>
      <c r="AG160" s="463"/>
      <c r="AH160" s="464"/>
      <c r="AI160" s="463">
        <v>2892.4</v>
      </c>
      <c r="AJ160" s="463"/>
      <c r="AK160" s="464"/>
      <c r="AL160" s="463"/>
      <c r="AM160" s="463"/>
      <c r="AN160" s="464"/>
      <c r="AO160" s="463"/>
      <c r="AP160" s="463"/>
      <c r="AQ160" s="464"/>
      <c r="AR160" s="465"/>
    </row>
    <row r="161" spans="1:44" ht="30" customHeight="1" x14ac:dyDescent="0.25">
      <c r="A161" s="494"/>
      <c r="B161" s="369"/>
      <c r="C161" s="490"/>
      <c r="D161" s="418" t="s">
        <v>265</v>
      </c>
      <c r="E161" s="461">
        <f t="shared" si="243"/>
        <v>0</v>
      </c>
      <c r="F161" s="461">
        <f t="shared" si="244"/>
        <v>0</v>
      </c>
      <c r="G161" s="462" t="e">
        <f t="shared" si="245"/>
        <v>#DIV/0!</v>
      </c>
      <c r="H161" s="463"/>
      <c r="I161" s="463"/>
      <c r="J161" s="464"/>
      <c r="K161" s="463"/>
      <c r="L161" s="463"/>
      <c r="M161" s="464"/>
      <c r="N161" s="463"/>
      <c r="O161" s="463"/>
      <c r="P161" s="464"/>
      <c r="Q161" s="463"/>
      <c r="R161" s="463"/>
      <c r="S161" s="464"/>
      <c r="T161" s="463"/>
      <c r="U161" s="463"/>
      <c r="V161" s="464"/>
      <c r="W161" s="463"/>
      <c r="X161" s="463"/>
      <c r="Y161" s="464"/>
      <c r="Z161" s="463"/>
      <c r="AA161" s="463"/>
      <c r="AB161" s="464"/>
      <c r="AC161" s="463"/>
      <c r="AD161" s="463"/>
      <c r="AE161" s="464"/>
      <c r="AF161" s="463"/>
      <c r="AG161" s="463"/>
      <c r="AH161" s="464"/>
      <c r="AI161" s="463"/>
      <c r="AJ161" s="463"/>
      <c r="AK161" s="464"/>
      <c r="AL161" s="463"/>
      <c r="AM161" s="463"/>
      <c r="AN161" s="464"/>
      <c r="AO161" s="463"/>
      <c r="AP161" s="463"/>
      <c r="AQ161" s="464"/>
      <c r="AR161" s="465"/>
    </row>
    <row r="162" spans="1:44" ht="23.45" customHeight="1" x14ac:dyDescent="0.25">
      <c r="A162" s="491" t="s">
        <v>360</v>
      </c>
      <c r="B162" s="358" t="s">
        <v>449</v>
      </c>
      <c r="C162" s="487"/>
      <c r="D162" s="436" t="s">
        <v>41</v>
      </c>
      <c r="E162" s="403">
        <f t="shared" si="243"/>
        <v>3246.6</v>
      </c>
      <c r="F162" s="403">
        <f t="shared" si="244"/>
        <v>0</v>
      </c>
      <c r="G162" s="396">
        <f t="shared" si="245"/>
        <v>0</v>
      </c>
      <c r="H162" s="397">
        <f>H163+H164</f>
        <v>0</v>
      </c>
      <c r="I162" s="397">
        <f>I163+I164</f>
        <v>0</v>
      </c>
      <c r="J162" s="397" t="e">
        <f>I162/H162*100</f>
        <v>#DIV/0!</v>
      </c>
      <c r="K162" s="397">
        <f>K163+K164</f>
        <v>0</v>
      </c>
      <c r="L162" s="397">
        <f>L163+L164</f>
        <v>0</v>
      </c>
      <c r="M162" s="397" t="e">
        <f>L162/K162*100</f>
        <v>#DIV/0!</v>
      </c>
      <c r="N162" s="397">
        <f>N163+N164</f>
        <v>0</v>
      </c>
      <c r="O162" s="397">
        <f>O163+O164</f>
        <v>0</v>
      </c>
      <c r="P162" s="397" t="e">
        <f>O162/N162*100</f>
        <v>#DIV/0!</v>
      </c>
      <c r="Q162" s="397">
        <f>Q163+Q164</f>
        <v>0</v>
      </c>
      <c r="R162" s="397">
        <f>R163+R164</f>
        <v>0</v>
      </c>
      <c r="S162" s="397" t="e">
        <f>R162/Q162*100</f>
        <v>#DIV/0!</v>
      </c>
      <c r="T162" s="397">
        <f>T163+T164</f>
        <v>0</v>
      </c>
      <c r="U162" s="397">
        <f>U163+U164</f>
        <v>0</v>
      </c>
      <c r="V162" s="397" t="e">
        <f>U162/T162*100</f>
        <v>#DIV/0!</v>
      </c>
      <c r="W162" s="397">
        <f>W163+W164</f>
        <v>0</v>
      </c>
      <c r="X162" s="397">
        <f>X163+X164</f>
        <v>0</v>
      </c>
      <c r="Y162" s="397" t="e">
        <f>X162/W162*100</f>
        <v>#DIV/0!</v>
      </c>
      <c r="Z162" s="397">
        <f>Z163+Z164</f>
        <v>0</v>
      </c>
      <c r="AA162" s="397">
        <f>AA163+AA164</f>
        <v>0</v>
      </c>
      <c r="AB162" s="397" t="e">
        <f>AA162/Z162*100</f>
        <v>#DIV/0!</v>
      </c>
      <c r="AC162" s="397">
        <f>AC163+AC164</f>
        <v>0</v>
      </c>
      <c r="AD162" s="397">
        <f>AD163+AD164</f>
        <v>0</v>
      </c>
      <c r="AE162" s="397" t="e">
        <f>AD162/AC162*100</f>
        <v>#DIV/0!</v>
      </c>
      <c r="AF162" s="397">
        <f>AF163+AF164</f>
        <v>0</v>
      </c>
      <c r="AG162" s="397">
        <f>AG163+AG164</f>
        <v>0</v>
      </c>
      <c r="AH162" s="397" t="e">
        <f>AG162/AF162*100</f>
        <v>#DIV/0!</v>
      </c>
      <c r="AI162" s="397">
        <f>AI163+AI164</f>
        <v>0</v>
      </c>
      <c r="AJ162" s="397">
        <f>AJ163+AJ164</f>
        <v>0</v>
      </c>
      <c r="AK162" s="397" t="e">
        <f>AJ162/AI162*100</f>
        <v>#DIV/0!</v>
      </c>
      <c r="AL162" s="397">
        <f>AL163+AL164</f>
        <v>3246.6</v>
      </c>
      <c r="AM162" s="397">
        <f>AM163+AM164</f>
        <v>0</v>
      </c>
      <c r="AN162" s="397">
        <f>AM162/AL162*100</f>
        <v>0</v>
      </c>
      <c r="AO162" s="397">
        <f>AO163+AO164</f>
        <v>0</v>
      </c>
      <c r="AP162" s="397">
        <f>AP163+AP164</f>
        <v>0</v>
      </c>
      <c r="AQ162" s="397" t="e">
        <f>AP162/AO162*100</f>
        <v>#DIV/0!</v>
      </c>
      <c r="AR162" s="460"/>
    </row>
    <row r="163" spans="1:44" ht="23.45" customHeight="1" x14ac:dyDescent="0.25">
      <c r="A163" s="492"/>
      <c r="B163" s="357"/>
      <c r="C163" s="489"/>
      <c r="D163" s="418" t="s">
        <v>43</v>
      </c>
      <c r="E163" s="461">
        <f>H163+K163+N163+Q163+T163+W163+Z163+AC163+AI163+AL163+AF163</f>
        <v>3246.6</v>
      </c>
      <c r="F163" s="461">
        <f t="shared" si="244"/>
        <v>0</v>
      </c>
      <c r="G163" s="462">
        <f t="shared" si="245"/>
        <v>0</v>
      </c>
      <c r="H163" s="463"/>
      <c r="I163" s="463"/>
      <c r="J163" s="464"/>
      <c r="K163" s="463"/>
      <c r="L163" s="463"/>
      <c r="M163" s="464"/>
      <c r="N163" s="463"/>
      <c r="O163" s="463"/>
      <c r="P163" s="464"/>
      <c r="Q163" s="463"/>
      <c r="R163" s="463"/>
      <c r="S163" s="464"/>
      <c r="T163" s="463"/>
      <c r="U163" s="463"/>
      <c r="V163" s="464"/>
      <c r="W163" s="463"/>
      <c r="X163" s="463"/>
      <c r="Y163" s="464"/>
      <c r="Z163" s="463"/>
      <c r="AA163" s="463"/>
      <c r="AB163" s="464"/>
      <c r="AC163" s="463"/>
      <c r="AD163" s="463"/>
      <c r="AE163" s="464"/>
      <c r="AF163" s="463"/>
      <c r="AG163" s="463"/>
      <c r="AH163" s="464"/>
      <c r="AI163" s="463"/>
      <c r="AJ163" s="463"/>
      <c r="AK163" s="464"/>
      <c r="AL163" s="463">
        <v>3246.6</v>
      </c>
      <c r="AM163" s="463"/>
      <c r="AN163" s="464"/>
      <c r="AP163" s="463"/>
      <c r="AQ163" s="464"/>
      <c r="AR163" s="465"/>
    </row>
    <row r="164" spans="1:44" ht="33" customHeight="1" x14ac:dyDescent="0.25">
      <c r="A164" s="494"/>
      <c r="B164" s="369"/>
      <c r="C164" s="490"/>
      <c r="D164" s="418" t="s">
        <v>265</v>
      </c>
      <c r="E164" s="461">
        <f t="shared" si="243"/>
        <v>0</v>
      </c>
      <c r="F164" s="461">
        <f t="shared" si="244"/>
        <v>0</v>
      </c>
      <c r="G164" s="462" t="e">
        <f t="shared" si="245"/>
        <v>#DIV/0!</v>
      </c>
      <c r="H164" s="463"/>
      <c r="I164" s="463"/>
      <c r="J164" s="464"/>
      <c r="K164" s="463"/>
      <c r="L164" s="463"/>
      <c r="M164" s="464"/>
      <c r="N164" s="463"/>
      <c r="O164" s="463"/>
      <c r="P164" s="464"/>
      <c r="Q164" s="463"/>
      <c r="R164" s="463"/>
      <c r="S164" s="464"/>
      <c r="T164" s="463"/>
      <c r="U164" s="463"/>
      <c r="V164" s="464"/>
      <c r="W164" s="463"/>
      <c r="X164" s="463"/>
      <c r="Y164" s="464"/>
      <c r="Z164" s="463"/>
      <c r="AA164" s="463"/>
      <c r="AB164" s="464"/>
      <c r="AC164" s="463"/>
      <c r="AD164" s="463"/>
      <c r="AE164" s="464"/>
      <c r="AF164" s="463"/>
      <c r="AG164" s="463"/>
      <c r="AH164" s="464"/>
      <c r="AI164" s="463"/>
      <c r="AJ164" s="463"/>
      <c r="AK164" s="464"/>
      <c r="AL164" s="463"/>
      <c r="AM164" s="463"/>
      <c r="AN164" s="464"/>
      <c r="AO164" s="463"/>
      <c r="AP164" s="463"/>
      <c r="AQ164" s="464"/>
      <c r="AR164" s="465"/>
    </row>
    <row r="165" spans="1:44" ht="23.45" hidden="1" customHeight="1" x14ac:dyDescent="0.25">
      <c r="A165" s="491" t="s">
        <v>361</v>
      </c>
      <c r="B165" s="358"/>
      <c r="C165" s="487"/>
      <c r="D165" s="436" t="s">
        <v>41</v>
      </c>
      <c r="E165" s="403">
        <f t="shared" si="243"/>
        <v>0</v>
      </c>
      <c r="F165" s="403">
        <f t="shared" si="244"/>
        <v>0</v>
      </c>
      <c r="G165" s="396" t="e">
        <f t="shared" si="245"/>
        <v>#DIV/0!</v>
      </c>
      <c r="H165" s="397">
        <f t="shared" ref="H165" si="258">H166+H167</f>
        <v>0</v>
      </c>
      <c r="I165" s="397">
        <f t="shared" ref="I165" si="259">I166+I167</f>
        <v>0</v>
      </c>
      <c r="J165" s="397" t="e">
        <f t="shared" si="246"/>
        <v>#DIV/0!</v>
      </c>
      <c r="K165" s="397">
        <f t="shared" ref="K165" si="260">K166+K167</f>
        <v>0</v>
      </c>
      <c r="L165" s="397">
        <f t="shared" ref="L165" si="261">L166+L167</f>
        <v>0</v>
      </c>
      <c r="M165" s="397" t="e">
        <f t="shared" si="247"/>
        <v>#DIV/0!</v>
      </c>
      <c r="N165" s="397">
        <f t="shared" ref="N165" si="262">N166+N167</f>
        <v>0</v>
      </c>
      <c r="O165" s="397">
        <f t="shared" ref="O165" si="263">O166+O167</f>
        <v>0</v>
      </c>
      <c r="P165" s="397" t="e">
        <f t="shared" si="248"/>
        <v>#DIV/0!</v>
      </c>
      <c r="Q165" s="397">
        <f t="shared" ref="Q165" si="264">Q166+Q167</f>
        <v>0</v>
      </c>
      <c r="R165" s="397">
        <f t="shared" ref="R165" si="265">R166+R167</f>
        <v>0</v>
      </c>
      <c r="S165" s="397" t="e">
        <f t="shared" si="249"/>
        <v>#DIV/0!</v>
      </c>
      <c r="T165" s="397">
        <f t="shared" ref="T165" si="266">T166+T167</f>
        <v>0</v>
      </c>
      <c r="U165" s="397">
        <f t="shared" ref="U165" si="267">U166+U167</f>
        <v>0</v>
      </c>
      <c r="V165" s="397" t="e">
        <f t="shared" si="250"/>
        <v>#DIV/0!</v>
      </c>
      <c r="W165" s="397">
        <f t="shared" ref="W165" si="268">W166+W167</f>
        <v>0</v>
      </c>
      <c r="X165" s="397">
        <f t="shared" ref="X165" si="269">X166+X167</f>
        <v>0</v>
      </c>
      <c r="Y165" s="397" t="e">
        <f t="shared" si="251"/>
        <v>#DIV/0!</v>
      </c>
      <c r="Z165" s="397">
        <f t="shared" ref="Z165" si="270">Z166+Z167</f>
        <v>0</v>
      </c>
      <c r="AA165" s="397">
        <f t="shared" ref="AA165" si="271">AA166+AA167</f>
        <v>0</v>
      </c>
      <c r="AB165" s="397" t="e">
        <f t="shared" si="252"/>
        <v>#DIV/0!</v>
      </c>
      <c r="AC165" s="397">
        <f t="shared" ref="AC165" si="272">AC166+AC167</f>
        <v>0</v>
      </c>
      <c r="AD165" s="397">
        <f t="shared" ref="AD165" si="273">AD166+AD167</f>
        <v>0</v>
      </c>
      <c r="AE165" s="397" t="e">
        <f t="shared" si="253"/>
        <v>#DIV/0!</v>
      </c>
      <c r="AF165" s="397">
        <f t="shared" ref="AF165" si="274">AF166+AF167</f>
        <v>0</v>
      </c>
      <c r="AG165" s="397">
        <f t="shared" ref="AG165" si="275">AG166+AG167</f>
        <v>0</v>
      </c>
      <c r="AH165" s="397" t="e">
        <f t="shared" si="254"/>
        <v>#DIV/0!</v>
      </c>
      <c r="AI165" s="397">
        <f t="shared" ref="AI165" si="276">AI166+AI167</f>
        <v>0</v>
      </c>
      <c r="AJ165" s="397">
        <f t="shared" ref="AJ165" si="277">AJ166+AJ167</f>
        <v>0</v>
      </c>
      <c r="AK165" s="397" t="e">
        <f t="shared" si="255"/>
        <v>#DIV/0!</v>
      </c>
      <c r="AL165" s="397">
        <f t="shared" ref="AL165" si="278">AL166+AL167</f>
        <v>0</v>
      </c>
      <c r="AM165" s="397">
        <f t="shared" ref="AM165" si="279">AM166+AM167</f>
        <v>0</v>
      </c>
      <c r="AN165" s="397" t="e">
        <f t="shared" si="256"/>
        <v>#DIV/0!</v>
      </c>
      <c r="AO165" s="397">
        <f t="shared" ref="AO165" si="280">AO166+AO167</f>
        <v>0</v>
      </c>
      <c r="AP165" s="397">
        <f>AP166+AP167</f>
        <v>0</v>
      </c>
      <c r="AQ165" s="397" t="e">
        <f t="shared" si="257"/>
        <v>#DIV/0!</v>
      </c>
      <c r="AR165" s="460"/>
    </row>
    <row r="166" spans="1:44" ht="23.45" hidden="1" customHeight="1" x14ac:dyDescent="0.25">
      <c r="A166" s="492"/>
      <c r="B166" s="357"/>
      <c r="C166" s="489"/>
      <c r="D166" s="418" t="s">
        <v>43</v>
      </c>
      <c r="E166" s="403">
        <f t="shared" si="243"/>
        <v>0</v>
      </c>
      <c r="F166" s="403">
        <f t="shared" si="244"/>
        <v>0</v>
      </c>
      <c r="G166" s="396" t="e">
        <f t="shared" si="245"/>
        <v>#DIV/0!</v>
      </c>
      <c r="H166" s="463"/>
      <c r="I166" s="463"/>
      <c r="J166" s="397" t="e">
        <f t="shared" si="246"/>
        <v>#DIV/0!</v>
      </c>
      <c r="K166" s="463"/>
      <c r="L166" s="463"/>
      <c r="M166" s="397" t="e">
        <f t="shared" si="247"/>
        <v>#DIV/0!</v>
      </c>
      <c r="N166" s="463"/>
      <c r="O166" s="463"/>
      <c r="P166" s="397" t="e">
        <f t="shared" si="248"/>
        <v>#DIV/0!</v>
      </c>
      <c r="Q166" s="463"/>
      <c r="R166" s="463"/>
      <c r="S166" s="397" t="e">
        <f t="shared" si="249"/>
        <v>#DIV/0!</v>
      </c>
      <c r="T166" s="463"/>
      <c r="U166" s="463"/>
      <c r="V166" s="397" t="e">
        <f t="shared" si="250"/>
        <v>#DIV/0!</v>
      </c>
      <c r="W166" s="463"/>
      <c r="X166" s="463"/>
      <c r="Y166" s="397" t="e">
        <f t="shared" si="251"/>
        <v>#DIV/0!</v>
      </c>
      <c r="Z166" s="463"/>
      <c r="AA166" s="463"/>
      <c r="AB166" s="397" t="e">
        <f t="shared" si="252"/>
        <v>#DIV/0!</v>
      </c>
      <c r="AC166" s="463"/>
      <c r="AD166" s="463"/>
      <c r="AE166" s="397" t="e">
        <f t="shared" si="253"/>
        <v>#DIV/0!</v>
      </c>
      <c r="AF166" s="463"/>
      <c r="AG166" s="463"/>
      <c r="AH166" s="397" t="e">
        <f t="shared" si="254"/>
        <v>#DIV/0!</v>
      </c>
      <c r="AI166" s="463"/>
      <c r="AJ166" s="463"/>
      <c r="AK166" s="397" t="e">
        <f t="shared" si="255"/>
        <v>#DIV/0!</v>
      </c>
      <c r="AL166" s="463"/>
      <c r="AM166" s="463"/>
      <c r="AN166" s="397" t="e">
        <f t="shared" si="256"/>
        <v>#DIV/0!</v>
      </c>
      <c r="AO166" s="463">
        <v>0</v>
      </c>
      <c r="AP166" s="463"/>
      <c r="AQ166" s="397" t="e">
        <f t="shared" si="257"/>
        <v>#DIV/0!</v>
      </c>
      <c r="AR166" s="465"/>
    </row>
    <row r="167" spans="1:44" ht="23.45" hidden="1" customHeight="1" x14ac:dyDescent="0.25">
      <c r="A167" s="494"/>
      <c r="B167" s="369"/>
      <c r="C167" s="490"/>
      <c r="D167" s="418" t="s">
        <v>265</v>
      </c>
      <c r="E167" s="403">
        <f t="shared" si="243"/>
        <v>0</v>
      </c>
      <c r="F167" s="403">
        <f t="shared" si="244"/>
        <v>0</v>
      </c>
      <c r="G167" s="396" t="e">
        <f t="shared" si="245"/>
        <v>#DIV/0!</v>
      </c>
      <c r="H167" s="463"/>
      <c r="I167" s="463"/>
      <c r="J167" s="397" t="e">
        <f t="shared" si="246"/>
        <v>#DIV/0!</v>
      </c>
      <c r="K167" s="463"/>
      <c r="L167" s="463"/>
      <c r="M167" s="397" t="e">
        <f t="shared" si="247"/>
        <v>#DIV/0!</v>
      </c>
      <c r="N167" s="463"/>
      <c r="O167" s="463"/>
      <c r="P167" s="397" t="e">
        <f t="shared" si="248"/>
        <v>#DIV/0!</v>
      </c>
      <c r="Q167" s="463"/>
      <c r="R167" s="463"/>
      <c r="S167" s="397" t="e">
        <f t="shared" si="249"/>
        <v>#DIV/0!</v>
      </c>
      <c r="T167" s="463"/>
      <c r="U167" s="463"/>
      <c r="V167" s="397" t="e">
        <f t="shared" si="250"/>
        <v>#DIV/0!</v>
      </c>
      <c r="W167" s="463"/>
      <c r="X167" s="463"/>
      <c r="Y167" s="397" t="e">
        <f t="shared" si="251"/>
        <v>#DIV/0!</v>
      </c>
      <c r="Z167" s="463"/>
      <c r="AA167" s="463"/>
      <c r="AB167" s="397" t="e">
        <f t="shared" si="252"/>
        <v>#DIV/0!</v>
      </c>
      <c r="AC167" s="463"/>
      <c r="AD167" s="463"/>
      <c r="AE167" s="397" t="e">
        <f t="shared" si="253"/>
        <v>#DIV/0!</v>
      </c>
      <c r="AF167" s="463"/>
      <c r="AG167" s="463"/>
      <c r="AH167" s="397" t="e">
        <f t="shared" si="254"/>
        <v>#DIV/0!</v>
      </c>
      <c r="AI167" s="463"/>
      <c r="AJ167" s="463"/>
      <c r="AK167" s="397" t="e">
        <f t="shared" si="255"/>
        <v>#DIV/0!</v>
      </c>
      <c r="AL167" s="463"/>
      <c r="AM167" s="463"/>
      <c r="AN167" s="397" t="e">
        <f t="shared" si="256"/>
        <v>#DIV/0!</v>
      </c>
      <c r="AO167" s="463"/>
      <c r="AP167" s="463"/>
      <c r="AQ167" s="397" t="e">
        <f t="shared" si="257"/>
        <v>#DIV/0!</v>
      </c>
      <c r="AR167" s="514"/>
    </row>
    <row r="168" spans="1:44" ht="23.45" hidden="1" customHeight="1" x14ac:dyDescent="0.25">
      <c r="A168" s="491" t="s">
        <v>355</v>
      </c>
      <c r="B168" s="358"/>
      <c r="C168" s="487"/>
      <c r="D168" s="436" t="s">
        <v>41</v>
      </c>
      <c r="E168" s="403">
        <f t="shared" si="243"/>
        <v>0</v>
      </c>
      <c r="F168" s="403">
        <f t="shared" si="244"/>
        <v>0</v>
      </c>
      <c r="G168" s="396" t="e">
        <f t="shared" si="245"/>
        <v>#DIV/0!</v>
      </c>
      <c r="H168" s="397">
        <f t="shared" ref="H168" si="281">H169+H170</f>
        <v>0</v>
      </c>
      <c r="I168" s="397">
        <f t="shared" ref="I168" si="282">I169+I170</f>
        <v>0</v>
      </c>
      <c r="J168" s="397" t="e">
        <f t="shared" si="246"/>
        <v>#DIV/0!</v>
      </c>
      <c r="K168" s="397">
        <f t="shared" ref="K168" si="283">K169+K170</f>
        <v>0</v>
      </c>
      <c r="L168" s="397">
        <f t="shared" ref="L168" si="284">L169+L170</f>
        <v>0</v>
      </c>
      <c r="M168" s="397" t="e">
        <f t="shared" si="247"/>
        <v>#DIV/0!</v>
      </c>
      <c r="N168" s="397">
        <f t="shared" ref="N168" si="285">N169+N170</f>
        <v>0</v>
      </c>
      <c r="O168" s="397">
        <f t="shared" ref="O168" si="286">O169+O170</f>
        <v>0</v>
      </c>
      <c r="P168" s="397" t="e">
        <f t="shared" si="248"/>
        <v>#DIV/0!</v>
      </c>
      <c r="Q168" s="397">
        <f t="shared" ref="Q168" si="287">Q169+Q170</f>
        <v>0</v>
      </c>
      <c r="R168" s="397">
        <f t="shared" ref="R168" si="288">R169+R170</f>
        <v>0</v>
      </c>
      <c r="S168" s="397" t="e">
        <f t="shared" si="249"/>
        <v>#DIV/0!</v>
      </c>
      <c r="T168" s="397">
        <f t="shared" ref="T168" si="289">T169+T170</f>
        <v>0</v>
      </c>
      <c r="U168" s="397">
        <f t="shared" ref="U168" si="290">U169+U170</f>
        <v>0</v>
      </c>
      <c r="V168" s="397" t="e">
        <f t="shared" si="250"/>
        <v>#DIV/0!</v>
      </c>
      <c r="W168" s="397">
        <f t="shared" ref="W168" si="291">W169+W170</f>
        <v>0</v>
      </c>
      <c r="X168" s="397">
        <f t="shared" ref="X168" si="292">X169+X170</f>
        <v>0</v>
      </c>
      <c r="Y168" s="397" t="e">
        <f t="shared" si="251"/>
        <v>#DIV/0!</v>
      </c>
      <c r="Z168" s="397">
        <f t="shared" ref="Z168" si="293">Z169+Z170</f>
        <v>0</v>
      </c>
      <c r="AA168" s="397">
        <f t="shared" ref="AA168" si="294">AA169+AA170</f>
        <v>0</v>
      </c>
      <c r="AB168" s="397" t="e">
        <f t="shared" si="252"/>
        <v>#DIV/0!</v>
      </c>
      <c r="AC168" s="397">
        <f t="shared" ref="AC168" si="295">AC169+AC170</f>
        <v>0</v>
      </c>
      <c r="AD168" s="397">
        <f t="shared" ref="AD168" si="296">AD169+AD170</f>
        <v>0</v>
      </c>
      <c r="AE168" s="397" t="e">
        <f t="shared" si="253"/>
        <v>#DIV/0!</v>
      </c>
      <c r="AF168" s="397">
        <f t="shared" ref="AF168" si="297">AF169+AF170</f>
        <v>0</v>
      </c>
      <c r="AG168" s="397">
        <f t="shared" ref="AG168" si="298">AG169+AG170</f>
        <v>0</v>
      </c>
      <c r="AH168" s="397" t="e">
        <f t="shared" si="254"/>
        <v>#DIV/0!</v>
      </c>
      <c r="AI168" s="397">
        <f t="shared" ref="AI168" si="299">AI169+AI170</f>
        <v>0</v>
      </c>
      <c r="AJ168" s="397">
        <f t="shared" ref="AJ168" si="300">AJ169+AJ170</f>
        <v>0</v>
      </c>
      <c r="AK168" s="397" t="e">
        <f t="shared" si="255"/>
        <v>#DIV/0!</v>
      </c>
      <c r="AL168" s="397">
        <f t="shared" ref="AL168" si="301">AL169+AL170</f>
        <v>0</v>
      </c>
      <c r="AM168" s="397">
        <f t="shared" ref="AM168" si="302">AM169+AM170</f>
        <v>0</v>
      </c>
      <c r="AN168" s="397" t="e">
        <f t="shared" si="256"/>
        <v>#DIV/0!</v>
      </c>
      <c r="AO168" s="397">
        <f t="shared" ref="AO168" si="303">AO169+AO170</f>
        <v>0</v>
      </c>
      <c r="AP168" s="397">
        <f>AP169+AP170</f>
        <v>0</v>
      </c>
      <c r="AQ168" s="397" t="e">
        <f t="shared" si="257"/>
        <v>#DIV/0!</v>
      </c>
      <c r="AR168" s="460"/>
    </row>
    <row r="169" spans="1:44" ht="23.45" hidden="1" customHeight="1" x14ac:dyDescent="0.25">
      <c r="A169" s="492"/>
      <c r="B169" s="357"/>
      <c r="C169" s="489"/>
      <c r="D169" s="418" t="s">
        <v>43</v>
      </c>
      <c r="E169" s="403">
        <f t="shared" si="243"/>
        <v>0</v>
      </c>
      <c r="F169" s="403">
        <f t="shared" si="244"/>
        <v>0</v>
      </c>
      <c r="G169" s="396" t="e">
        <f t="shared" si="245"/>
        <v>#DIV/0!</v>
      </c>
      <c r="H169" s="463"/>
      <c r="I169" s="463"/>
      <c r="J169" s="397" t="e">
        <f t="shared" si="246"/>
        <v>#DIV/0!</v>
      </c>
      <c r="K169" s="463"/>
      <c r="L169" s="463"/>
      <c r="M169" s="397" t="e">
        <f t="shared" si="247"/>
        <v>#DIV/0!</v>
      </c>
      <c r="N169" s="463"/>
      <c r="O169" s="463"/>
      <c r="P169" s="397" t="e">
        <f t="shared" si="248"/>
        <v>#DIV/0!</v>
      </c>
      <c r="Q169" s="463"/>
      <c r="R169" s="463"/>
      <c r="S169" s="397" t="e">
        <f t="shared" si="249"/>
        <v>#DIV/0!</v>
      </c>
      <c r="T169" s="463"/>
      <c r="U169" s="463"/>
      <c r="V169" s="397" t="e">
        <f t="shared" si="250"/>
        <v>#DIV/0!</v>
      </c>
      <c r="W169" s="463"/>
      <c r="X169" s="463"/>
      <c r="Y169" s="397" t="e">
        <f t="shared" si="251"/>
        <v>#DIV/0!</v>
      </c>
      <c r="Z169" s="463"/>
      <c r="AA169" s="463"/>
      <c r="AB169" s="397" t="e">
        <f t="shared" si="252"/>
        <v>#DIV/0!</v>
      </c>
      <c r="AC169" s="463"/>
      <c r="AD169" s="463"/>
      <c r="AE169" s="397" t="e">
        <f t="shared" si="253"/>
        <v>#DIV/0!</v>
      </c>
      <c r="AF169" s="463"/>
      <c r="AG169" s="463"/>
      <c r="AH169" s="397" t="e">
        <f t="shared" si="254"/>
        <v>#DIV/0!</v>
      </c>
      <c r="AI169" s="463"/>
      <c r="AJ169" s="463"/>
      <c r="AK169" s="397" t="e">
        <f t="shared" si="255"/>
        <v>#DIV/0!</v>
      </c>
      <c r="AL169" s="463"/>
      <c r="AM169" s="463"/>
      <c r="AN169" s="397" t="e">
        <f t="shared" si="256"/>
        <v>#DIV/0!</v>
      </c>
      <c r="AO169" s="463">
        <v>0</v>
      </c>
      <c r="AP169" s="463"/>
      <c r="AQ169" s="397" t="e">
        <f t="shared" si="257"/>
        <v>#DIV/0!</v>
      </c>
      <c r="AR169" s="465"/>
    </row>
    <row r="170" spans="1:44" ht="23.45" hidden="1" customHeight="1" x14ac:dyDescent="0.25">
      <c r="A170" s="494"/>
      <c r="B170" s="369"/>
      <c r="C170" s="490"/>
      <c r="D170" s="418" t="s">
        <v>265</v>
      </c>
      <c r="E170" s="403">
        <f t="shared" si="243"/>
        <v>0</v>
      </c>
      <c r="F170" s="403">
        <f t="shared" si="244"/>
        <v>0</v>
      </c>
      <c r="G170" s="396" t="e">
        <f t="shared" si="245"/>
        <v>#DIV/0!</v>
      </c>
      <c r="H170" s="463"/>
      <c r="I170" s="463"/>
      <c r="J170" s="397" t="e">
        <f t="shared" si="246"/>
        <v>#DIV/0!</v>
      </c>
      <c r="K170" s="463"/>
      <c r="L170" s="463"/>
      <c r="M170" s="397" t="e">
        <f t="shared" si="247"/>
        <v>#DIV/0!</v>
      </c>
      <c r="N170" s="463"/>
      <c r="O170" s="463"/>
      <c r="P170" s="397" t="e">
        <f t="shared" si="248"/>
        <v>#DIV/0!</v>
      </c>
      <c r="Q170" s="463"/>
      <c r="R170" s="463"/>
      <c r="S170" s="397" t="e">
        <f t="shared" si="249"/>
        <v>#DIV/0!</v>
      </c>
      <c r="T170" s="463"/>
      <c r="U170" s="463"/>
      <c r="V170" s="397" t="e">
        <f t="shared" si="250"/>
        <v>#DIV/0!</v>
      </c>
      <c r="W170" s="463"/>
      <c r="X170" s="463"/>
      <c r="Y170" s="397" t="e">
        <f t="shared" si="251"/>
        <v>#DIV/0!</v>
      </c>
      <c r="Z170" s="463"/>
      <c r="AA170" s="463"/>
      <c r="AB170" s="397" t="e">
        <f t="shared" si="252"/>
        <v>#DIV/0!</v>
      </c>
      <c r="AC170" s="463"/>
      <c r="AD170" s="463"/>
      <c r="AE170" s="397" t="e">
        <f t="shared" si="253"/>
        <v>#DIV/0!</v>
      </c>
      <c r="AF170" s="463"/>
      <c r="AG170" s="463"/>
      <c r="AH170" s="397" t="e">
        <f t="shared" si="254"/>
        <v>#DIV/0!</v>
      </c>
      <c r="AI170" s="463"/>
      <c r="AJ170" s="463"/>
      <c r="AK170" s="397" t="e">
        <f t="shared" si="255"/>
        <v>#DIV/0!</v>
      </c>
      <c r="AL170" s="463"/>
      <c r="AM170" s="463"/>
      <c r="AN170" s="397" t="e">
        <f t="shared" si="256"/>
        <v>#DIV/0!</v>
      </c>
      <c r="AO170" s="463"/>
      <c r="AP170" s="463"/>
      <c r="AQ170" s="397" t="e">
        <f t="shared" si="257"/>
        <v>#DIV/0!</v>
      </c>
      <c r="AR170" s="514"/>
    </row>
    <row r="171" spans="1:44" s="346" customFormat="1" ht="23.45" customHeight="1" x14ac:dyDescent="0.25">
      <c r="A171" s="515" t="s">
        <v>317</v>
      </c>
      <c r="B171" s="503"/>
      <c r="C171" s="504"/>
      <c r="D171" s="511" t="s">
        <v>330</v>
      </c>
      <c r="E171" s="512">
        <f>H171+K171+N171+Q171+T171+W171+Z171+AC171+AF171+AI171+AL171+AO171</f>
        <v>43183.199999999997</v>
      </c>
      <c r="F171" s="512">
        <f t="shared" si="243"/>
        <v>224.8</v>
      </c>
      <c r="G171" s="396">
        <f t="shared" si="245"/>
        <v>5.2057281535411925E-3</v>
      </c>
      <c r="H171" s="397">
        <f>SUM(H172:H173)</f>
        <v>0</v>
      </c>
      <c r="I171" s="397">
        <f>SUM(I172:I173)</f>
        <v>0</v>
      </c>
      <c r="J171" s="397" t="e">
        <f t="shared" ref="J171" si="304">SUM(J172:J173)</f>
        <v>#DIV/0!</v>
      </c>
      <c r="K171" s="397">
        <f>SUM(K172:K173)</f>
        <v>224.8</v>
      </c>
      <c r="L171" s="397">
        <f>SUM(L172:L173)</f>
        <v>224.8</v>
      </c>
      <c r="M171" s="397" t="e">
        <f t="shared" ref="M171" si="305">SUM(M172:M173)</f>
        <v>#DIV/0!</v>
      </c>
      <c r="N171" s="397">
        <f>SUM(N172:N173)</f>
        <v>0</v>
      </c>
      <c r="O171" s="397">
        <f>SUM(O172:O173)</f>
        <v>0</v>
      </c>
      <c r="P171" s="397" t="e">
        <f t="shared" ref="P171" si="306">SUM(P172:P173)</f>
        <v>#DIV/0!</v>
      </c>
      <c r="Q171" s="397">
        <f>SUM(Q172:Q173)</f>
        <v>0</v>
      </c>
      <c r="R171" s="397">
        <f>SUM(R172:R173)</f>
        <v>0</v>
      </c>
      <c r="S171" s="397" t="e">
        <f t="shared" ref="S171" si="307">SUM(S172:S173)</f>
        <v>#DIV/0!</v>
      </c>
      <c r="T171" s="397">
        <f>SUM(T172:T173)</f>
        <v>0</v>
      </c>
      <c r="U171" s="397">
        <f>SUM(U172:U173)</f>
        <v>0</v>
      </c>
      <c r="V171" s="397" t="e">
        <f t="shared" ref="V171" si="308">SUM(V172:V173)</f>
        <v>#DIV/0!</v>
      </c>
      <c r="W171" s="397">
        <f>SUM(W172:W173)</f>
        <v>0</v>
      </c>
      <c r="X171" s="397">
        <f>SUM(X172:X173)</f>
        <v>0</v>
      </c>
      <c r="Y171" s="397" t="e">
        <f t="shared" ref="Y171" si="309">SUM(Y172:Y173)</f>
        <v>#DIV/0!</v>
      </c>
      <c r="Z171" s="397">
        <f>SUM(Z172:Z173)</f>
        <v>0</v>
      </c>
      <c r="AA171" s="397">
        <f>SUM(AA172:AA173)</f>
        <v>0</v>
      </c>
      <c r="AB171" s="397" t="e">
        <f t="shared" ref="AB171" si="310">SUM(AB172:AB173)</f>
        <v>#DIV/0!</v>
      </c>
      <c r="AC171" s="397">
        <f>SUM(AC172:AC173)</f>
        <v>0</v>
      </c>
      <c r="AD171" s="397">
        <f>SUM(AD172:AD173)</f>
        <v>0</v>
      </c>
      <c r="AE171" s="397" t="e">
        <f t="shared" ref="AE171" si="311">SUM(AE172:AE173)</f>
        <v>#DIV/0!</v>
      </c>
      <c r="AF171" s="397">
        <f>SUM(AF172:AF173)</f>
        <v>0</v>
      </c>
      <c r="AG171" s="397">
        <f>SUM(AG172:AG173)</f>
        <v>0</v>
      </c>
      <c r="AH171" s="397" t="e">
        <f t="shared" ref="AH171" si="312">SUM(AH172:AH173)</f>
        <v>#DIV/0!</v>
      </c>
      <c r="AI171" s="397">
        <f>SUM(AI172:AI173)</f>
        <v>2892.4</v>
      </c>
      <c r="AJ171" s="397">
        <f>SUM(AJ172:AJ173)</f>
        <v>0</v>
      </c>
      <c r="AK171" s="397" t="e">
        <f t="shared" ref="AK171" si="313">SUM(AK172:AK173)</f>
        <v>#DIV/0!</v>
      </c>
      <c r="AL171" s="397">
        <f>SUM(AL172:AL173)</f>
        <v>3246.6</v>
      </c>
      <c r="AM171" s="397">
        <f>SUM(AM172:AM173)</f>
        <v>0</v>
      </c>
      <c r="AN171" s="397" t="e">
        <f t="shared" ref="AN171" si="314">SUM(AN172:AN173)</f>
        <v>#DIV/0!</v>
      </c>
      <c r="AO171" s="397">
        <f>SUM(AO172:AO173)</f>
        <v>36819.399999999994</v>
      </c>
      <c r="AP171" s="397">
        <f>SUM(AP172:AP173)</f>
        <v>0</v>
      </c>
      <c r="AQ171" s="397" t="e">
        <f t="shared" ref="AQ171" si="315">SUM(AQ172:AQ173)</f>
        <v>#DIV/0!</v>
      </c>
      <c r="AR171" s="505"/>
    </row>
    <row r="172" spans="1:44" s="346" customFormat="1" ht="23.45" customHeight="1" x14ac:dyDescent="0.25">
      <c r="A172" s="516"/>
      <c r="B172" s="400"/>
      <c r="C172" s="401"/>
      <c r="D172" s="483" t="s">
        <v>43</v>
      </c>
      <c r="E172" s="512">
        <f t="shared" si="243"/>
        <v>43183.199999999997</v>
      </c>
      <c r="F172" s="512">
        <f t="shared" si="243"/>
        <v>224.8</v>
      </c>
      <c r="G172" s="396">
        <f t="shared" ref="G172:G173" si="316">F172/E172</f>
        <v>5.2057281535411925E-3</v>
      </c>
      <c r="H172" s="397">
        <f>H151+H145</f>
        <v>0</v>
      </c>
      <c r="I172" s="397">
        <f>I151+I145</f>
        <v>0</v>
      </c>
      <c r="J172" s="397" t="e">
        <f t="shared" ref="H172:J173" si="317">J151+J145</f>
        <v>#DIV/0!</v>
      </c>
      <c r="K172" s="397">
        <f t="shared" ref="K172:AQ172" si="318">K151+K145</f>
        <v>224.8</v>
      </c>
      <c r="L172" s="397">
        <f t="shared" si="318"/>
        <v>224.8</v>
      </c>
      <c r="M172" s="397">
        <f t="shared" si="318"/>
        <v>100</v>
      </c>
      <c r="N172" s="397">
        <f t="shared" si="318"/>
        <v>0</v>
      </c>
      <c r="O172" s="397">
        <f t="shared" si="318"/>
        <v>0</v>
      </c>
      <c r="P172" s="397" t="e">
        <f t="shared" si="318"/>
        <v>#DIV/0!</v>
      </c>
      <c r="Q172" s="397">
        <f t="shared" si="318"/>
        <v>0</v>
      </c>
      <c r="R172" s="397">
        <f t="shared" si="318"/>
        <v>0</v>
      </c>
      <c r="S172" s="397" t="e">
        <f t="shared" si="318"/>
        <v>#DIV/0!</v>
      </c>
      <c r="T172" s="397">
        <f t="shared" si="318"/>
        <v>0</v>
      </c>
      <c r="U172" s="397">
        <f t="shared" si="318"/>
        <v>0</v>
      </c>
      <c r="V172" s="397" t="e">
        <f t="shared" si="318"/>
        <v>#DIV/0!</v>
      </c>
      <c r="W172" s="397">
        <f t="shared" si="318"/>
        <v>0</v>
      </c>
      <c r="X172" s="397">
        <f t="shared" si="318"/>
        <v>0</v>
      </c>
      <c r="Y172" s="397" t="e">
        <f t="shared" si="318"/>
        <v>#DIV/0!</v>
      </c>
      <c r="Z172" s="397">
        <f t="shared" si="318"/>
        <v>0</v>
      </c>
      <c r="AA172" s="397">
        <f t="shared" si="318"/>
        <v>0</v>
      </c>
      <c r="AB172" s="397" t="e">
        <f t="shared" si="318"/>
        <v>#DIV/0!</v>
      </c>
      <c r="AC172" s="397">
        <f t="shared" si="318"/>
        <v>0</v>
      </c>
      <c r="AD172" s="397">
        <f t="shared" si="318"/>
        <v>0</v>
      </c>
      <c r="AE172" s="397" t="e">
        <f t="shared" si="318"/>
        <v>#DIV/0!</v>
      </c>
      <c r="AF172" s="397">
        <f t="shared" si="318"/>
        <v>0</v>
      </c>
      <c r="AG172" s="397">
        <f t="shared" si="318"/>
        <v>0</v>
      </c>
      <c r="AH172" s="397" t="e">
        <f t="shared" si="318"/>
        <v>#DIV/0!</v>
      </c>
      <c r="AI172" s="397">
        <f t="shared" si="318"/>
        <v>2892.4</v>
      </c>
      <c r="AJ172" s="397">
        <f t="shared" si="318"/>
        <v>0</v>
      </c>
      <c r="AK172" s="397">
        <f t="shared" si="318"/>
        <v>0</v>
      </c>
      <c r="AL172" s="397">
        <f t="shared" si="318"/>
        <v>3246.6</v>
      </c>
      <c r="AM172" s="397">
        <f t="shared" si="318"/>
        <v>0</v>
      </c>
      <c r="AN172" s="397">
        <f t="shared" si="318"/>
        <v>0</v>
      </c>
      <c r="AO172" s="397">
        <f t="shared" si="318"/>
        <v>36819.399999999994</v>
      </c>
      <c r="AP172" s="397">
        <f t="shared" si="318"/>
        <v>0</v>
      </c>
      <c r="AQ172" s="397">
        <f t="shared" si="318"/>
        <v>0</v>
      </c>
      <c r="AR172" s="506"/>
    </row>
    <row r="173" spans="1:44" s="346" customFormat="1" ht="33" customHeight="1" x14ac:dyDescent="0.25">
      <c r="A173" s="517"/>
      <c r="B173" s="406"/>
      <c r="C173" s="407"/>
      <c r="D173" s="485" t="s">
        <v>265</v>
      </c>
      <c r="E173" s="512">
        <f t="shared" si="243"/>
        <v>0</v>
      </c>
      <c r="F173" s="512">
        <f t="shared" si="243"/>
        <v>0</v>
      </c>
      <c r="G173" s="396" t="e">
        <f t="shared" si="316"/>
        <v>#DIV/0!</v>
      </c>
      <c r="H173" s="397">
        <f t="shared" si="317"/>
        <v>0</v>
      </c>
      <c r="I173" s="397">
        <f t="shared" ref="I173" si="319">I152+I146</f>
        <v>0</v>
      </c>
      <c r="J173" s="397" t="e">
        <f t="shared" si="317"/>
        <v>#DIV/0!</v>
      </c>
      <c r="K173" s="397">
        <f t="shared" ref="K173:L173" si="320">K152+K146</f>
        <v>0</v>
      </c>
      <c r="L173" s="397">
        <f t="shared" si="320"/>
        <v>0</v>
      </c>
      <c r="M173" s="397" t="e">
        <f>M152+M146</f>
        <v>#DIV/0!</v>
      </c>
      <c r="N173" s="397">
        <f t="shared" ref="N173:O173" si="321">N152+N146</f>
        <v>0</v>
      </c>
      <c r="O173" s="397">
        <f t="shared" si="321"/>
        <v>0</v>
      </c>
      <c r="P173" s="397" t="e">
        <f>P152+P146</f>
        <v>#DIV/0!</v>
      </c>
      <c r="Q173" s="397">
        <f t="shared" ref="Q173:R173" si="322">Q152+Q146</f>
        <v>0</v>
      </c>
      <c r="R173" s="397">
        <f t="shared" si="322"/>
        <v>0</v>
      </c>
      <c r="S173" s="397" t="e">
        <f>S152+S146</f>
        <v>#DIV/0!</v>
      </c>
      <c r="T173" s="397">
        <f t="shared" ref="T173:U173" si="323">T152+T146</f>
        <v>0</v>
      </c>
      <c r="U173" s="397">
        <f t="shared" si="323"/>
        <v>0</v>
      </c>
      <c r="V173" s="397" t="e">
        <f>V152+V146</f>
        <v>#DIV/0!</v>
      </c>
      <c r="W173" s="397">
        <f t="shared" ref="W173:X173" si="324">W152+W146</f>
        <v>0</v>
      </c>
      <c r="X173" s="397">
        <f t="shared" si="324"/>
        <v>0</v>
      </c>
      <c r="Y173" s="397" t="e">
        <f>Y152+Y146</f>
        <v>#DIV/0!</v>
      </c>
      <c r="Z173" s="397">
        <f t="shared" ref="Z173:AA173" si="325">Z152+Z146</f>
        <v>0</v>
      </c>
      <c r="AA173" s="397">
        <f t="shared" si="325"/>
        <v>0</v>
      </c>
      <c r="AB173" s="397" t="e">
        <f>AB152+AB146</f>
        <v>#DIV/0!</v>
      </c>
      <c r="AC173" s="397">
        <f t="shared" ref="AC173:AD173" si="326">AC152+AC146</f>
        <v>0</v>
      </c>
      <c r="AD173" s="397">
        <f t="shared" si="326"/>
        <v>0</v>
      </c>
      <c r="AE173" s="397" t="e">
        <f>AE152+AE146</f>
        <v>#DIV/0!</v>
      </c>
      <c r="AF173" s="397">
        <f t="shared" ref="AF173:AG173" si="327">AF152+AF146</f>
        <v>0</v>
      </c>
      <c r="AG173" s="397">
        <f t="shared" si="327"/>
        <v>0</v>
      </c>
      <c r="AH173" s="397" t="e">
        <f>AH152+AH146</f>
        <v>#DIV/0!</v>
      </c>
      <c r="AI173" s="397">
        <f t="shared" ref="AI173:AJ173" si="328">AI152+AI146</f>
        <v>0</v>
      </c>
      <c r="AJ173" s="397">
        <f t="shared" si="328"/>
        <v>0</v>
      </c>
      <c r="AK173" s="397" t="e">
        <f>AK152+AK146</f>
        <v>#DIV/0!</v>
      </c>
      <c r="AL173" s="397">
        <f t="shared" ref="AL173:AM173" si="329">AL152+AL146</f>
        <v>0</v>
      </c>
      <c r="AM173" s="397">
        <f t="shared" si="329"/>
        <v>0</v>
      </c>
      <c r="AN173" s="397" t="e">
        <f>AN152+AN146</f>
        <v>#DIV/0!</v>
      </c>
      <c r="AO173" s="397">
        <f t="shared" ref="AO173:AP173" si="330">AO152+AO146</f>
        <v>0</v>
      </c>
      <c r="AP173" s="397">
        <f t="shared" si="330"/>
        <v>0</v>
      </c>
      <c r="AQ173" s="397" t="e">
        <f>AQ152+AQ146</f>
        <v>#DIV/0!</v>
      </c>
      <c r="AR173" s="506"/>
    </row>
    <row r="174" spans="1:44" ht="23.45" customHeight="1" x14ac:dyDescent="0.25">
      <c r="A174" s="507" t="s">
        <v>362</v>
      </c>
      <c r="B174" s="518"/>
      <c r="C174" s="518"/>
      <c r="D174" s="518"/>
      <c r="E174" s="518"/>
      <c r="F174" s="518"/>
      <c r="G174" s="518"/>
      <c r="H174" s="518"/>
      <c r="I174" s="518"/>
      <c r="J174" s="518"/>
      <c r="K174" s="518"/>
      <c r="L174" s="518"/>
      <c r="M174" s="518"/>
      <c r="N174" s="518"/>
      <c r="O174" s="518"/>
      <c r="P174" s="518"/>
      <c r="Q174" s="518"/>
      <c r="R174" s="518"/>
      <c r="S174" s="518"/>
      <c r="T174" s="518"/>
      <c r="U174" s="518"/>
      <c r="V174" s="518"/>
      <c r="W174" s="518"/>
      <c r="X174" s="518"/>
      <c r="Y174" s="518"/>
      <c r="Z174" s="518"/>
      <c r="AA174" s="518"/>
      <c r="AB174" s="518"/>
      <c r="AC174" s="518"/>
      <c r="AD174" s="518"/>
      <c r="AE174" s="518"/>
      <c r="AF174" s="518"/>
      <c r="AG174" s="518"/>
      <c r="AH174" s="518"/>
      <c r="AI174" s="518"/>
      <c r="AJ174" s="518"/>
      <c r="AK174" s="518"/>
      <c r="AL174" s="518"/>
      <c r="AM174" s="518"/>
      <c r="AN174" s="518"/>
      <c r="AO174" s="518"/>
      <c r="AP174" s="518"/>
      <c r="AQ174" s="518"/>
      <c r="AR174" s="519"/>
    </row>
    <row r="175" spans="1:44" s="346" customFormat="1" ht="23.45" customHeight="1" x14ac:dyDescent="0.25">
      <c r="A175" s="477" t="s">
        <v>95</v>
      </c>
      <c r="B175" s="479" t="s">
        <v>496</v>
      </c>
      <c r="C175" s="479" t="s">
        <v>394</v>
      </c>
      <c r="D175" s="436" t="s">
        <v>41</v>
      </c>
      <c r="E175" s="403">
        <f>H175+K175+N175+Q175+T175+W175+Z175+AC175+AF175+AI175+AL175+AO175</f>
        <v>37448.5</v>
      </c>
      <c r="F175" s="403">
        <f t="shared" ref="F175:F238" si="331">I175+L175+O175+R175+U175+X175+AA175+AD175+AG175+AJ175+AM175+AP175</f>
        <v>0</v>
      </c>
      <c r="G175" s="396">
        <f t="shared" ref="G175:G220" si="332">F175/E175</f>
        <v>0</v>
      </c>
      <c r="H175" s="397">
        <f>H176</f>
        <v>0</v>
      </c>
      <c r="I175" s="397">
        <f>I176</f>
        <v>0</v>
      </c>
      <c r="J175" s="397" t="e">
        <f t="shared" ref="J175:J238" si="333">I175/H175*100</f>
        <v>#DIV/0!</v>
      </c>
      <c r="K175" s="397">
        <f>K176</f>
        <v>0</v>
      </c>
      <c r="L175" s="397">
        <f>L176</f>
        <v>0</v>
      </c>
      <c r="M175" s="397" t="e">
        <f t="shared" ref="M175:M238" si="334">L175/K175*100</f>
        <v>#DIV/0!</v>
      </c>
      <c r="N175" s="397">
        <f>N176</f>
        <v>0</v>
      </c>
      <c r="O175" s="397">
        <f>O176</f>
        <v>0</v>
      </c>
      <c r="P175" s="397" t="e">
        <f t="shared" ref="P175:P238" si="335">O175/N175*100</f>
        <v>#DIV/0!</v>
      </c>
      <c r="Q175" s="397">
        <f>Q176</f>
        <v>342.8</v>
      </c>
      <c r="R175" s="397">
        <f>R176</f>
        <v>0</v>
      </c>
      <c r="S175" s="397">
        <f t="shared" ref="S175:S238" si="336">R175/Q175*100</f>
        <v>0</v>
      </c>
      <c r="T175" s="397">
        <f>T176</f>
        <v>0</v>
      </c>
      <c r="U175" s="397">
        <f>U176</f>
        <v>0</v>
      </c>
      <c r="V175" s="397" t="e">
        <f t="shared" ref="V175:V238" si="337">U175/T175*100</f>
        <v>#DIV/0!</v>
      </c>
      <c r="W175" s="397">
        <f>W176</f>
        <v>992.3</v>
      </c>
      <c r="X175" s="397">
        <f>X176</f>
        <v>0</v>
      </c>
      <c r="Y175" s="397">
        <f t="shared" ref="Y175:Y238" si="338">X175/W175*100</f>
        <v>0</v>
      </c>
      <c r="Z175" s="397">
        <f>Z176</f>
        <v>0</v>
      </c>
      <c r="AA175" s="397">
        <f>AA176</f>
        <v>0</v>
      </c>
      <c r="AB175" s="397" t="e">
        <f t="shared" ref="AB175:AB238" si="339">AA175/Z175*100</f>
        <v>#DIV/0!</v>
      </c>
      <c r="AC175" s="397">
        <f>AC176</f>
        <v>0</v>
      </c>
      <c r="AD175" s="397">
        <f>AD176</f>
        <v>0</v>
      </c>
      <c r="AE175" s="397" t="e">
        <f t="shared" ref="AE175:AE238" si="340">AD175/AC175*100</f>
        <v>#DIV/0!</v>
      </c>
      <c r="AF175" s="397">
        <f>AF176</f>
        <v>6828.2</v>
      </c>
      <c r="AG175" s="397">
        <f>AG176</f>
        <v>0</v>
      </c>
      <c r="AH175" s="397">
        <f t="shared" ref="AH175:AH238" si="341">AG175/AF175*100</f>
        <v>0</v>
      </c>
      <c r="AI175" s="397">
        <f>AI176</f>
        <v>0</v>
      </c>
      <c r="AJ175" s="397">
        <f>AJ176</f>
        <v>0</v>
      </c>
      <c r="AK175" s="397" t="e">
        <f t="shared" ref="AK175:AK238" si="342">AJ175/AI175*100</f>
        <v>#DIV/0!</v>
      </c>
      <c r="AL175" s="397">
        <f>AL176</f>
        <v>0</v>
      </c>
      <c r="AM175" s="397">
        <f>AM176</f>
        <v>0</v>
      </c>
      <c r="AN175" s="397" t="e">
        <f t="shared" ref="AN175:AN238" si="343">AM175/AL175*100</f>
        <v>#DIV/0!</v>
      </c>
      <c r="AO175" s="397">
        <f>AO176</f>
        <v>29285.200000000001</v>
      </c>
      <c r="AP175" s="397">
        <f>AP176</f>
        <v>0</v>
      </c>
      <c r="AQ175" s="397">
        <f t="shared" ref="AQ175:AQ238" si="344">AP175/AO175*100</f>
        <v>0</v>
      </c>
      <c r="AR175" s="454"/>
    </row>
    <row r="176" spans="1:44" s="346" customFormat="1" ht="94.5" customHeight="1" x14ac:dyDescent="0.25">
      <c r="A176" s="480"/>
      <c r="B176" s="482"/>
      <c r="C176" s="482"/>
      <c r="D176" s="483" t="s">
        <v>43</v>
      </c>
      <c r="E176" s="512">
        <f t="shared" ref="E176:E238" si="345">H176+K176+N176+Q176+T176+W176+Z176+AC176+AF176+AI176+AL176+AO176</f>
        <v>37448.5</v>
      </c>
      <c r="F176" s="512">
        <f>I176+L176+O176+R176+U176+X176+AA176+AD176+AG176+AJ176+AM176+AP176</f>
        <v>0</v>
      </c>
      <c r="G176" s="520">
        <f t="shared" si="332"/>
        <v>0</v>
      </c>
      <c r="H176" s="513">
        <f>H178+H180+H182+H184+H186+H188+H190+H192+H194+H196+H198+H200+H202+H204+H206+H208+H210+H212+H214+H216+H218+H220+H222+H224+H232+H234+H236+H226+H228+H230</f>
        <v>0</v>
      </c>
      <c r="I176" s="513">
        <f>I178+I180+I182+I184+I186+I188+I190+I192+I194+I196+I198+I200+I202+I204+I206+I208+I210+I212+I214+I216+I218+I220+I222+I224+I232+I234+I236+I226+I228+I230</f>
        <v>0</v>
      </c>
      <c r="J176" s="513" t="e">
        <f t="shared" si="333"/>
        <v>#DIV/0!</v>
      </c>
      <c r="K176" s="513">
        <f>K178+K180+K182+K184+K186+K188+K190+K192+K194+K196+K198+K200+K202+K204+K206+K208+K210+K212+K214+K216+K218+K220+K222+K224+K232+K234+K236+K226+K228+K230</f>
        <v>0</v>
      </c>
      <c r="L176" s="513">
        <f>L178+L180+L182+L184+L186+L188+L190+L192+L194+L196+L198+L200+L202+L204+L206+L208+L210+L212+L214+L216+L218+L220+L222+L224+L232+L234+L236+L226+L228+L230</f>
        <v>0</v>
      </c>
      <c r="M176" s="513" t="e">
        <f t="shared" si="334"/>
        <v>#DIV/0!</v>
      </c>
      <c r="N176" s="513">
        <f>N178+N180+N182+N184+N186+N188+N190+N192+N194+N196+N198+N200+N202+N204+N206+N208+N210+N212+N214+N216+N218+N220+N222+N224+N232+N234+N236+N226+N228+N230</f>
        <v>0</v>
      </c>
      <c r="O176" s="513">
        <f>O178+O180+O182+O184+O186+O188+O190+O192+O194+O196+O198+O200+O202+O204+O206+O208+O210+O212+O214+O216+O218+O220+O222+O224+O232+O234+O236+O226+O228+O230</f>
        <v>0</v>
      </c>
      <c r="P176" s="513" t="e">
        <f t="shared" si="335"/>
        <v>#DIV/0!</v>
      </c>
      <c r="Q176" s="513">
        <f>Q178+Q180+Q182+Q184+Q186+Q188+Q190+Q192+Q194+Q196+Q198+Q200+Q202+Q204+Q206+Q208+Q210+Q212+Q214+Q216+Q218+Q220+Q222+Q224+Q232+Q234+Q236+Q226+Q228+Q230</f>
        <v>342.8</v>
      </c>
      <c r="R176" s="513">
        <f>R178+R180+R182+R184+R186+R188+R190+R192+R194+R196+R198+R200+R202+R204+R206+R208+R210+R212+R214+R216+R218+R220+R222+R224+R232+R234+R236+R226+R228+R230</f>
        <v>0</v>
      </c>
      <c r="S176" s="513">
        <f t="shared" si="336"/>
        <v>0</v>
      </c>
      <c r="T176" s="513">
        <f>T178+T180+T182+T184+T186+T188+T190+T192+T194+T196+T198+T200+T202+T204+T206+T208+T210+T212+T214+T216+T218+T220+T222+T224+T232+T234+T236+T226+T228+T230</f>
        <v>0</v>
      </c>
      <c r="U176" s="513">
        <f>U178+U180+U182+U184+U186+U188+U190+U192+U194+U196+U198+U200+U202+U204+U206+U208+U210+U212+U214+U216+U218+U220+U222+U224+U232+U234+U236+U226+U228+U230</f>
        <v>0</v>
      </c>
      <c r="V176" s="513" t="e">
        <f t="shared" si="337"/>
        <v>#DIV/0!</v>
      </c>
      <c r="W176" s="513">
        <f>W178+W180+W182+W184+W186+W188+W190+W192+W194+W196+W198+W200+W202+W204+W206+W208+W210+W212+W214+W216+W218+W220+W222+W224+W232+W234+W236+W226+W228+W230</f>
        <v>992.3</v>
      </c>
      <c r="X176" s="513">
        <f>X178+X180+X182+X184+X186+X188+X190+X192+X194+X196+X198+X200+X202+X204+X206+X208+X210+X212+X214+X216+X218+X220+X222+X224+X232+X234+X236+X226+X228+X230</f>
        <v>0</v>
      </c>
      <c r="Y176" s="513">
        <f t="shared" si="338"/>
        <v>0</v>
      </c>
      <c r="Z176" s="513">
        <f>Z178+Z180+Z182+Z184+Z186+Z188+Z190+Z192+Z194+Z196+Z198+Z200+Z202+Z204+Z206+Z208+Z210+Z212+Z214+Z216+Z218+Z220+Z222+Z224+Z232+Z234+Z236+Z226+Z228+Z230</f>
        <v>0</v>
      </c>
      <c r="AA176" s="513">
        <f>AA178+AA180+AA182+AA184+AA186+AA188+AA190+AA192+AA194+AA196+AA198+AA200+AA202+AA204+AA206+AA208+AA210+AA212+AA214+AA216+AA218+AA220+AA222+AA224+AA232+AA234+AA236+AA226+AA228+AA230</f>
        <v>0</v>
      </c>
      <c r="AB176" s="513" t="e">
        <f t="shared" si="339"/>
        <v>#DIV/0!</v>
      </c>
      <c r="AC176" s="513">
        <f>AC178+AC180+AC182+AC184+AC186+AC188+AC190+AC192+AC194+AC196+AC198+AC200+AC202+AC204+AC206+AC208+AC210+AC212+AC214+AC216+AC218+AC220+AC222+AC224+AC232+AC234+AC236+AC226+AC228+AC230</f>
        <v>0</v>
      </c>
      <c r="AD176" s="513">
        <f>AD178+AD180+AD182+AD184+AD186+AD188+AD190+AD192+AD194+AD196+AD198+AD200+AD202+AD204+AD206+AD208+AD210+AD212+AD214+AD216+AD218+AD220+AD222+AD224+AD232+AD234+AD236+AD226+AD228+AD230</f>
        <v>0</v>
      </c>
      <c r="AE176" s="513" t="e">
        <f t="shared" si="340"/>
        <v>#DIV/0!</v>
      </c>
      <c r="AF176" s="513">
        <f>AF178+AF180+AF182+AF184+AF186+AF188+AF190+AF192+AF194+AF196+AF198+AF200+AF202+AF204+AF206+AF208+AF210+AF212+AF214+AF216+AF218+AF220+AF222+AF224+AF232+AF234+AF236+AF226+AF228+AF230</f>
        <v>6828.2</v>
      </c>
      <c r="AG176" s="513">
        <f>AG178+AG180+AG182+AG184+AG186+AG188+AG190+AG192+AG194+AG196+AG198+AG200+AG202+AG204+AG206+AG208+AG210+AG212+AG214+AG216+AG218+AG220+AG222+AG224+AG232+AG234+AG236+AG226+AG228+AG230</f>
        <v>0</v>
      </c>
      <c r="AH176" s="513">
        <f t="shared" si="341"/>
        <v>0</v>
      </c>
      <c r="AI176" s="513">
        <f>AI178+AI180+AI182+AI184+AI186+AI188+AI190+AI192+AI194+AI196+AI198+AI200+AI202+AI204+AI206+AI208+AI210+AI212+AI214+AI216+AI218+AI220+AI222+AI224+AI232+AI234+AI236+AI226+AI228+AI230</f>
        <v>0</v>
      </c>
      <c r="AJ176" s="513">
        <f>AJ178+AJ180+AJ182+AJ184+AJ186+AJ188+AJ190+AJ192+AJ194+AJ196+AJ198+AJ200+AJ202+AJ204+AJ206+AJ208+AJ210+AJ212+AJ214+AJ216+AJ218+AJ220+AJ222+AJ224+AJ232+AJ234+AJ236+AJ226+AJ228+AJ230</f>
        <v>0</v>
      </c>
      <c r="AK176" s="513" t="e">
        <f t="shared" si="342"/>
        <v>#DIV/0!</v>
      </c>
      <c r="AL176" s="513">
        <f>AL178+AL180+AL182+AL184+AL186+AL188+AL190+AL192+AL194+AL196+AL198+AL200+AL202+AL204+AL206+AL208+AL210+AL212+AL214+AL216+AL218+AL220+AL222+AL224+AL232+AL234+AL236+AL226+AL228+AL230</f>
        <v>0</v>
      </c>
      <c r="AM176" s="513">
        <f>AM178+AM180+AM182+AM184+AM186+AM188+AM190+AM192+AM194+AM196+AM198+AM200+AM202+AM204+AM206+AM208+AM210+AM212+AM214+AM216+AM218+AM220+AM222+AM224+AM232+AM234+AM236+AM226+AM228+AM230</f>
        <v>0</v>
      </c>
      <c r="AN176" s="513" t="e">
        <f t="shared" si="343"/>
        <v>#DIV/0!</v>
      </c>
      <c r="AO176" s="513">
        <f>AO178+AO180+AO182+AO184+AO186+AO188+AO190+AO192+AO194+AO196+AO198+AO200+AO202+AO204+AO206+AO208+AO210+AO212+AO214+AO216+AO218+AO220+AO222+AO224+AO232+AO234+AO236+AO226+AO228+AO230</f>
        <v>29285.200000000001</v>
      </c>
      <c r="AP176" s="513">
        <f>AP178+AP180+AP182+AP184+AP186+AP188+AP190+AP192+AP194+AP196+AP198+AP200+AP202+AP204+AP206+AP208+AP210+AP212+AP214+AP216+AP218+AP220+AP222+AP224+AP232+AP234+AP236+AP226+AP228+AP230</f>
        <v>0</v>
      </c>
      <c r="AQ176" s="513">
        <f t="shared" si="344"/>
        <v>0</v>
      </c>
      <c r="AR176" s="456"/>
    </row>
    <row r="177" spans="1:44" ht="23.45" customHeight="1" x14ac:dyDescent="0.25">
      <c r="A177" s="458" t="s">
        <v>318</v>
      </c>
      <c r="B177" s="521" t="s">
        <v>499</v>
      </c>
      <c r="C177" s="522" t="s">
        <v>321</v>
      </c>
      <c r="D177" s="436" t="s">
        <v>41</v>
      </c>
      <c r="E177" s="403">
        <f>H177+K177+N177+Q177+T177+W177+Z177+AC177+AF177+AI177+AL177+AO177</f>
        <v>1208.0999999999999</v>
      </c>
      <c r="F177" s="403">
        <f t="shared" ref="F177:F186" si="346">I177+L177+O177+R177+U177+X177+AA177+AD177+AG177+AJ177+AM177+AP177</f>
        <v>0</v>
      </c>
      <c r="G177" s="396">
        <f t="shared" ref="G177:G186" si="347">F177/E177</f>
        <v>0</v>
      </c>
      <c r="H177" s="397">
        <f t="shared" ref="H177:AM177" si="348">H178</f>
        <v>0</v>
      </c>
      <c r="I177" s="397">
        <f t="shared" si="348"/>
        <v>0</v>
      </c>
      <c r="J177" s="397" t="e">
        <f t="shared" si="333"/>
        <v>#DIV/0!</v>
      </c>
      <c r="K177" s="397">
        <f t="shared" si="348"/>
        <v>0</v>
      </c>
      <c r="L177" s="397">
        <f t="shared" si="348"/>
        <v>0</v>
      </c>
      <c r="M177" s="397" t="e">
        <f t="shared" si="334"/>
        <v>#DIV/0!</v>
      </c>
      <c r="N177" s="397">
        <f t="shared" si="348"/>
        <v>0</v>
      </c>
      <c r="O177" s="397">
        <f t="shared" si="348"/>
        <v>0</v>
      </c>
      <c r="P177" s="397" t="e">
        <f t="shared" si="335"/>
        <v>#DIV/0!</v>
      </c>
      <c r="Q177" s="397">
        <f t="shared" si="348"/>
        <v>0</v>
      </c>
      <c r="R177" s="397">
        <f t="shared" si="348"/>
        <v>0</v>
      </c>
      <c r="S177" s="397" t="e">
        <f t="shared" si="336"/>
        <v>#DIV/0!</v>
      </c>
      <c r="T177" s="397">
        <f t="shared" si="348"/>
        <v>0</v>
      </c>
      <c r="U177" s="397">
        <f t="shared" si="348"/>
        <v>0</v>
      </c>
      <c r="V177" s="397" t="e">
        <f t="shared" si="337"/>
        <v>#DIV/0!</v>
      </c>
      <c r="W177" s="397">
        <f t="shared" si="348"/>
        <v>0</v>
      </c>
      <c r="X177" s="397">
        <f t="shared" si="348"/>
        <v>0</v>
      </c>
      <c r="Y177" s="397" t="e">
        <f t="shared" si="338"/>
        <v>#DIV/0!</v>
      </c>
      <c r="Z177" s="397">
        <f t="shared" si="348"/>
        <v>0</v>
      </c>
      <c r="AA177" s="397">
        <f t="shared" si="348"/>
        <v>0</v>
      </c>
      <c r="AB177" s="397" t="e">
        <f t="shared" si="339"/>
        <v>#DIV/0!</v>
      </c>
      <c r="AC177" s="397">
        <f t="shared" si="348"/>
        <v>0</v>
      </c>
      <c r="AD177" s="397">
        <f t="shared" si="348"/>
        <v>0</v>
      </c>
      <c r="AE177" s="397" t="e">
        <f t="shared" si="340"/>
        <v>#DIV/0!</v>
      </c>
      <c r="AF177" s="397">
        <f t="shared" si="348"/>
        <v>0</v>
      </c>
      <c r="AG177" s="397">
        <f t="shared" si="348"/>
        <v>0</v>
      </c>
      <c r="AH177" s="397" t="e">
        <f t="shared" si="341"/>
        <v>#DIV/0!</v>
      </c>
      <c r="AI177" s="397">
        <f t="shared" si="348"/>
        <v>0</v>
      </c>
      <c r="AJ177" s="397">
        <f t="shared" si="348"/>
        <v>0</v>
      </c>
      <c r="AK177" s="397" t="e">
        <f t="shared" si="342"/>
        <v>#DIV/0!</v>
      </c>
      <c r="AL177" s="397">
        <f t="shared" si="348"/>
        <v>0</v>
      </c>
      <c r="AM177" s="397">
        <f t="shared" si="348"/>
        <v>0</v>
      </c>
      <c r="AN177" s="397" t="e">
        <f t="shared" si="343"/>
        <v>#DIV/0!</v>
      </c>
      <c r="AO177" s="397">
        <f>AO178</f>
        <v>1208.0999999999999</v>
      </c>
      <c r="AP177" s="397">
        <f>AP178</f>
        <v>0</v>
      </c>
      <c r="AQ177" s="397">
        <f t="shared" si="344"/>
        <v>0</v>
      </c>
      <c r="AR177" s="523"/>
    </row>
    <row r="178" spans="1:44" ht="31.5" customHeight="1" x14ac:dyDescent="0.25">
      <c r="A178" s="458"/>
      <c r="B178" s="521"/>
      <c r="C178" s="522"/>
      <c r="D178" s="418" t="s">
        <v>43</v>
      </c>
      <c r="E178" s="403">
        <f t="shared" ref="E178" si="349">H178+K178+N178+Q178+T178+W178+Z178+AC178+AF178+AI178+AL178+AO178</f>
        <v>1208.0999999999999</v>
      </c>
      <c r="F178" s="403">
        <f t="shared" si="346"/>
        <v>0</v>
      </c>
      <c r="G178" s="396">
        <f t="shared" si="347"/>
        <v>0</v>
      </c>
      <c r="H178" s="463"/>
      <c r="I178" s="463"/>
      <c r="J178" s="397" t="e">
        <f t="shared" si="333"/>
        <v>#DIV/0!</v>
      </c>
      <c r="K178" s="463"/>
      <c r="L178" s="463"/>
      <c r="M178" s="397" t="e">
        <f t="shared" si="334"/>
        <v>#DIV/0!</v>
      </c>
      <c r="N178" s="463"/>
      <c r="O178" s="463"/>
      <c r="P178" s="397" t="e">
        <f t="shared" si="335"/>
        <v>#DIV/0!</v>
      </c>
      <c r="Q178" s="463"/>
      <c r="R178" s="463"/>
      <c r="S178" s="397" t="e">
        <f t="shared" si="336"/>
        <v>#DIV/0!</v>
      </c>
      <c r="T178" s="463"/>
      <c r="U178" s="463"/>
      <c r="V178" s="397" t="e">
        <f t="shared" si="337"/>
        <v>#DIV/0!</v>
      </c>
      <c r="W178" s="463"/>
      <c r="X178" s="463"/>
      <c r="Y178" s="397" t="e">
        <f t="shared" si="338"/>
        <v>#DIV/0!</v>
      </c>
      <c r="Z178" s="463"/>
      <c r="AA178" s="463"/>
      <c r="AB178" s="397" t="e">
        <f t="shared" si="339"/>
        <v>#DIV/0!</v>
      </c>
      <c r="AC178" s="463"/>
      <c r="AD178" s="463"/>
      <c r="AE178" s="397" t="e">
        <f t="shared" si="340"/>
        <v>#DIV/0!</v>
      </c>
      <c r="AF178" s="524"/>
      <c r="AG178" s="463"/>
      <c r="AH178" s="397" t="e">
        <f t="shared" si="341"/>
        <v>#DIV/0!</v>
      </c>
      <c r="AI178" s="463"/>
      <c r="AJ178" s="463"/>
      <c r="AK178" s="397" t="e">
        <f t="shared" si="342"/>
        <v>#DIV/0!</v>
      </c>
      <c r="AL178" s="463"/>
      <c r="AM178" s="463"/>
      <c r="AN178" s="397" t="e">
        <f t="shared" si="343"/>
        <v>#DIV/0!</v>
      </c>
      <c r="AO178" s="463">
        <v>1208.0999999999999</v>
      </c>
      <c r="AP178" s="463"/>
      <c r="AQ178" s="397">
        <f t="shared" si="344"/>
        <v>0</v>
      </c>
      <c r="AR178" s="523"/>
    </row>
    <row r="179" spans="1:44" ht="23.45" customHeight="1" x14ac:dyDescent="0.25">
      <c r="A179" s="458" t="s">
        <v>363</v>
      </c>
      <c r="B179" s="521" t="s">
        <v>498</v>
      </c>
      <c r="C179" s="522" t="s">
        <v>321</v>
      </c>
      <c r="D179" s="436" t="s">
        <v>41</v>
      </c>
      <c r="E179" s="403">
        <f>H179+K179+N179+Q179+T179+W179+Z179+AC179+AF179+AI179+AL179+AO179</f>
        <v>1489.5</v>
      </c>
      <c r="F179" s="403">
        <f t="shared" si="346"/>
        <v>0</v>
      </c>
      <c r="G179" s="396">
        <f t="shared" si="347"/>
        <v>0</v>
      </c>
      <c r="H179" s="397">
        <f t="shared" ref="H179:AM181" si="350">H180</f>
        <v>0</v>
      </c>
      <c r="I179" s="397">
        <f t="shared" si="350"/>
        <v>0</v>
      </c>
      <c r="J179" s="397" t="e">
        <f t="shared" si="333"/>
        <v>#DIV/0!</v>
      </c>
      <c r="K179" s="397">
        <f t="shared" si="350"/>
        <v>0</v>
      </c>
      <c r="L179" s="397">
        <f t="shared" si="350"/>
        <v>0</v>
      </c>
      <c r="M179" s="397" t="e">
        <f t="shared" si="334"/>
        <v>#DIV/0!</v>
      </c>
      <c r="N179" s="397">
        <f t="shared" si="350"/>
        <v>0</v>
      </c>
      <c r="O179" s="397">
        <f t="shared" si="350"/>
        <v>0</v>
      </c>
      <c r="P179" s="397" t="e">
        <f t="shared" si="335"/>
        <v>#DIV/0!</v>
      </c>
      <c r="Q179" s="397">
        <f t="shared" si="350"/>
        <v>0</v>
      </c>
      <c r="R179" s="397">
        <f t="shared" si="350"/>
        <v>0</v>
      </c>
      <c r="S179" s="397" t="e">
        <f t="shared" si="336"/>
        <v>#DIV/0!</v>
      </c>
      <c r="T179" s="397">
        <f t="shared" si="350"/>
        <v>0</v>
      </c>
      <c r="U179" s="397">
        <f t="shared" si="350"/>
        <v>0</v>
      </c>
      <c r="V179" s="397" t="e">
        <f t="shared" si="337"/>
        <v>#DIV/0!</v>
      </c>
      <c r="W179" s="397">
        <f t="shared" si="350"/>
        <v>0</v>
      </c>
      <c r="X179" s="397">
        <f t="shared" si="350"/>
        <v>0</v>
      </c>
      <c r="Y179" s="397" t="e">
        <f t="shared" si="338"/>
        <v>#DIV/0!</v>
      </c>
      <c r="Z179" s="397">
        <f t="shared" si="350"/>
        <v>0</v>
      </c>
      <c r="AA179" s="397">
        <f t="shared" si="350"/>
        <v>0</v>
      </c>
      <c r="AB179" s="397" t="e">
        <f t="shared" si="339"/>
        <v>#DIV/0!</v>
      </c>
      <c r="AC179" s="397">
        <f t="shared" si="350"/>
        <v>0</v>
      </c>
      <c r="AD179" s="397">
        <f t="shared" si="350"/>
        <v>0</v>
      </c>
      <c r="AE179" s="397" t="e">
        <f t="shared" si="340"/>
        <v>#DIV/0!</v>
      </c>
      <c r="AF179" s="397">
        <f t="shared" si="350"/>
        <v>0</v>
      </c>
      <c r="AG179" s="397">
        <f t="shared" si="350"/>
        <v>0</v>
      </c>
      <c r="AH179" s="397" t="e">
        <f t="shared" si="341"/>
        <v>#DIV/0!</v>
      </c>
      <c r="AI179" s="397">
        <f t="shared" si="350"/>
        <v>0</v>
      </c>
      <c r="AJ179" s="397">
        <f t="shared" si="350"/>
        <v>0</v>
      </c>
      <c r="AK179" s="397" t="e">
        <f t="shared" si="342"/>
        <v>#DIV/0!</v>
      </c>
      <c r="AL179" s="397">
        <f t="shared" si="350"/>
        <v>0</v>
      </c>
      <c r="AM179" s="397">
        <f t="shared" si="350"/>
        <v>0</v>
      </c>
      <c r="AN179" s="397" t="e">
        <f t="shared" si="343"/>
        <v>#DIV/0!</v>
      </c>
      <c r="AO179" s="397">
        <f>AO180</f>
        <v>1489.5</v>
      </c>
      <c r="AP179" s="397">
        <f>AP180</f>
        <v>0</v>
      </c>
      <c r="AQ179" s="397">
        <f t="shared" si="344"/>
        <v>0</v>
      </c>
      <c r="AR179" s="523"/>
    </row>
    <row r="180" spans="1:44" ht="45.75" customHeight="1" x14ac:dyDescent="0.25">
      <c r="A180" s="458"/>
      <c r="B180" s="521"/>
      <c r="C180" s="522"/>
      <c r="D180" s="418" t="s">
        <v>43</v>
      </c>
      <c r="E180" s="403">
        <f t="shared" ref="E180" si="351">H180+K180+N180+Q180+T180+W180+Z180+AC180+AF180+AI180+AL180+AO180</f>
        <v>1489.5</v>
      </c>
      <c r="F180" s="403">
        <f t="shared" si="346"/>
        <v>0</v>
      </c>
      <c r="G180" s="396">
        <f t="shared" si="347"/>
        <v>0</v>
      </c>
      <c r="H180" s="463"/>
      <c r="I180" s="463"/>
      <c r="J180" s="397" t="e">
        <f t="shared" si="333"/>
        <v>#DIV/0!</v>
      </c>
      <c r="K180" s="463"/>
      <c r="L180" s="463"/>
      <c r="M180" s="397" t="e">
        <f t="shared" si="334"/>
        <v>#DIV/0!</v>
      </c>
      <c r="N180" s="463"/>
      <c r="O180" s="463"/>
      <c r="P180" s="397" t="e">
        <f t="shared" si="335"/>
        <v>#DIV/0!</v>
      </c>
      <c r="Q180" s="463"/>
      <c r="R180" s="463"/>
      <c r="S180" s="397" t="e">
        <f t="shared" si="336"/>
        <v>#DIV/0!</v>
      </c>
      <c r="T180" s="463"/>
      <c r="U180" s="463"/>
      <c r="V180" s="397" t="e">
        <f t="shared" si="337"/>
        <v>#DIV/0!</v>
      </c>
      <c r="W180" s="463"/>
      <c r="X180" s="463"/>
      <c r="Y180" s="397" t="e">
        <f t="shared" si="338"/>
        <v>#DIV/0!</v>
      </c>
      <c r="Z180" s="463"/>
      <c r="AA180" s="463"/>
      <c r="AB180" s="397" t="e">
        <f t="shared" si="339"/>
        <v>#DIV/0!</v>
      </c>
      <c r="AC180" s="463"/>
      <c r="AD180" s="463"/>
      <c r="AE180" s="397" t="e">
        <f t="shared" si="340"/>
        <v>#DIV/0!</v>
      </c>
      <c r="AF180" s="524"/>
      <c r="AG180" s="463"/>
      <c r="AH180" s="397" t="e">
        <f t="shared" si="341"/>
        <v>#DIV/0!</v>
      </c>
      <c r="AI180" s="463"/>
      <c r="AJ180" s="463"/>
      <c r="AK180" s="397" t="e">
        <f t="shared" si="342"/>
        <v>#DIV/0!</v>
      </c>
      <c r="AL180" s="463"/>
      <c r="AM180" s="463"/>
      <c r="AN180" s="397" t="e">
        <f t="shared" si="343"/>
        <v>#DIV/0!</v>
      </c>
      <c r="AO180" s="463">
        <v>1489.5</v>
      </c>
      <c r="AP180" s="463"/>
      <c r="AQ180" s="397">
        <f t="shared" si="344"/>
        <v>0</v>
      </c>
      <c r="AR180" s="523"/>
    </row>
    <row r="181" spans="1:44" ht="23.45" customHeight="1" x14ac:dyDescent="0.25">
      <c r="A181" s="458" t="s">
        <v>364</v>
      </c>
      <c r="B181" s="521" t="s">
        <v>497</v>
      </c>
      <c r="C181" s="522" t="s">
        <v>321</v>
      </c>
      <c r="D181" s="436" t="s">
        <v>41</v>
      </c>
      <c r="E181" s="403">
        <f>H181+K181+N181+Q181+T181+W181+Z181+AC181+AF181+AI181+AL181+AO181</f>
        <v>960.7</v>
      </c>
      <c r="F181" s="403">
        <f t="shared" si="346"/>
        <v>0</v>
      </c>
      <c r="G181" s="396">
        <f t="shared" si="347"/>
        <v>0</v>
      </c>
      <c r="H181" s="397">
        <f t="shared" si="350"/>
        <v>0</v>
      </c>
      <c r="I181" s="397">
        <f t="shared" si="350"/>
        <v>0</v>
      </c>
      <c r="J181" s="397" t="e">
        <f t="shared" si="333"/>
        <v>#DIV/0!</v>
      </c>
      <c r="K181" s="397">
        <f t="shared" si="350"/>
        <v>0</v>
      </c>
      <c r="L181" s="397">
        <f t="shared" si="350"/>
        <v>0</v>
      </c>
      <c r="M181" s="397" t="e">
        <f t="shared" si="334"/>
        <v>#DIV/0!</v>
      </c>
      <c r="N181" s="397">
        <f t="shared" si="350"/>
        <v>0</v>
      </c>
      <c r="O181" s="397">
        <f t="shared" si="350"/>
        <v>0</v>
      </c>
      <c r="P181" s="397" t="e">
        <f t="shared" si="335"/>
        <v>#DIV/0!</v>
      </c>
      <c r="Q181" s="397">
        <f t="shared" si="350"/>
        <v>0</v>
      </c>
      <c r="R181" s="397">
        <f t="shared" si="350"/>
        <v>0</v>
      </c>
      <c r="S181" s="397" t="e">
        <f t="shared" si="336"/>
        <v>#DIV/0!</v>
      </c>
      <c r="T181" s="397">
        <f t="shared" si="350"/>
        <v>0</v>
      </c>
      <c r="U181" s="397">
        <f t="shared" si="350"/>
        <v>0</v>
      </c>
      <c r="V181" s="397" t="e">
        <f t="shared" si="337"/>
        <v>#DIV/0!</v>
      </c>
      <c r="W181" s="397">
        <f t="shared" si="350"/>
        <v>0</v>
      </c>
      <c r="X181" s="397">
        <f t="shared" si="350"/>
        <v>0</v>
      </c>
      <c r="Y181" s="397" t="e">
        <f t="shared" si="338"/>
        <v>#DIV/0!</v>
      </c>
      <c r="Z181" s="397">
        <f t="shared" si="350"/>
        <v>0</v>
      </c>
      <c r="AA181" s="397">
        <f t="shared" si="350"/>
        <v>0</v>
      </c>
      <c r="AB181" s="397" t="e">
        <f t="shared" si="339"/>
        <v>#DIV/0!</v>
      </c>
      <c r="AC181" s="397">
        <f t="shared" si="350"/>
        <v>0</v>
      </c>
      <c r="AD181" s="397">
        <f t="shared" si="350"/>
        <v>0</v>
      </c>
      <c r="AE181" s="397" t="e">
        <f t="shared" si="340"/>
        <v>#DIV/0!</v>
      </c>
      <c r="AF181" s="397">
        <f t="shared" si="350"/>
        <v>0</v>
      </c>
      <c r="AG181" s="397">
        <f t="shared" si="350"/>
        <v>0</v>
      </c>
      <c r="AH181" s="397" t="e">
        <f t="shared" si="341"/>
        <v>#DIV/0!</v>
      </c>
      <c r="AI181" s="397">
        <f t="shared" si="350"/>
        <v>0</v>
      </c>
      <c r="AJ181" s="397">
        <f t="shared" si="350"/>
        <v>0</v>
      </c>
      <c r="AK181" s="397" t="e">
        <f t="shared" si="342"/>
        <v>#DIV/0!</v>
      </c>
      <c r="AL181" s="397">
        <f t="shared" si="350"/>
        <v>0</v>
      </c>
      <c r="AM181" s="397">
        <f t="shared" si="350"/>
        <v>0</v>
      </c>
      <c r="AN181" s="397" t="e">
        <f t="shared" si="343"/>
        <v>#DIV/0!</v>
      </c>
      <c r="AO181" s="397">
        <f>AO182</f>
        <v>960.7</v>
      </c>
      <c r="AP181" s="397">
        <f>AP182</f>
        <v>0</v>
      </c>
      <c r="AQ181" s="397">
        <f t="shared" si="344"/>
        <v>0</v>
      </c>
      <c r="AR181" s="523"/>
    </row>
    <row r="182" spans="1:44" ht="31.5" customHeight="1" x14ac:dyDescent="0.25">
      <c r="A182" s="458"/>
      <c r="B182" s="521"/>
      <c r="C182" s="522"/>
      <c r="D182" s="418" t="s">
        <v>43</v>
      </c>
      <c r="E182" s="403">
        <f t="shared" ref="E182" si="352">H182+K182+N182+Q182+T182+W182+Z182+AC182+AF182+AI182+AL182+AO182</f>
        <v>960.7</v>
      </c>
      <c r="F182" s="403">
        <f t="shared" si="346"/>
        <v>0</v>
      </c>
      <c r="G182" s="396">
        <f t="shared" si="347"/>
        <v>0</v>
      </c>
      <c r="H182" s="463"/>
      <c r="I182" s="463"/>
      <c r="J182" s="397" t="e">
        <f t="shared" si="333"/>
        <v>#DIV/0!</v>
      </c>
      <c r="K182" s="463"/>
      <c r="L182" s="463"/>
      <c r="M182" s="397" t="e">
        <f t="shared" si="334"/>
        <v>#DIV/0!</v>
      </c>
      <c r="N182" s="463"/>
      <c r="O182" s="463"/>
      <c r="P182" s="397" t="e">
        <f t="shared" si="335"/>
        <v>#DIV/0!</v>
      </c>
      <c r="Q182" s="463"/>
      <c r="R182" s="463"/>
      <c r="S182" s="397" t="e">
        <f t="shared" si="336"/>
        <v>#DIV/0!</v>
      </c>
      <c r="T182" s="463"/>
      <c r="U182" s="463"/>
      <c r="V182" s="397" t="e">
        <f t="shared" si="337"/>
        <v>#DIV/0!</v>
      </c>
      <c r="W182" s="463"/>
      <c r="X182" s="463"/>
      <c r="Y182" s="397" t="e">
        <f t="shared" si="338"/>
        <v>#DIV/0!</v>
      </c>
      <c r="Z182" s="463"/>
      <c r="AA182" s="463"/>
      <c r="AB182" s="397" t="e">
        <f t="shared" si="339"/>
        <v>#DIV/0!</v>
      </c>
      <c r="AC182" s="463"/>
      <c r="AD182" s="463"/>
      <c r="AE182" s="397" t="e">
        <f t="shared" si="340"/>
        <v>#DIV/0!</v>
      </c>
      <c r="AF182" s="524"/>
      <c r="AG182" s="463"/>
      <c r="AH182" s="397" t="e">
        <f t="shared" si="341"/>
        <v>#DIV/0!</v>
      </c>
      <c r="AI182" s="463"/>
      <c r="AJ182" s="463"/>
      <c r="AK182" s="397" t="e">
        <f t="shared" si="342"/>
        <v>#DIV/0!</v>
      </c>
      <c r="AL182" s="463"/>
      <c r="AM182" s="463"/>
      <c r="AN182" s="397" t="e">
        <f t="shared" si="343"/>
        <v>#DIV/0!</v>
      </c>
      <c r="AO182" s="463">
        <v>960.7</v>
      </c>
      <c r="AP182" s="463"/>
      <c r="AQ182" s="397">
        <f t="shared" si="344"/>
        <v>0</v>
      </c>
      <c r="AR182" s="523"/>
    </row>
    <row r="183" spans="1:44" ht="23.45" customHeight="1" x14ac:dyDescent="0.25">
      <c r="A183" s="458" t="s">
        <v>365</v>
      </c>
      <c r="B183" s="521" t="s">
        <v>495</v>
      </c>
      <c r="C183" s="522" t="s">
        <v>321</v>
      </c>
      <c r="D183" s="436" t="s">
        <v>41</v>
      </c>
      <c r="E183" s="403">
        <f>H183+K183+N183+Q183+T183+W183+Z183+AC183+AF183+AI183+AL183+AO183</f>
        <v>2890.1</v>
      </c>
      <c r="F183" s="403">
        <f t="shared" si="346"/>
        <v>0</v>
      </c>
      <c r="G183" s="396">
        <f t="shared" si="347"/>
        <v>0</v>
      </c>
      <c r="H183" s="397">
        <f t="shared" ref="H183:AM185" si="353">H184</f>
        <v>0</v>
      </c>
      <c r="I183" s="397">
        <f t="shared" si="353"/>
        <v>0</v>
      </c>
      <c r="J183" s="397" t="e">
        <f t="shared" si="333"/>
        <v>#DIV/0!</v>
      </c>
      <c r="K183" s="397">
        <f t="shared" si="353"/>
        <v>0</v>
      </c>
      <c r="L183" s="397">
        <f t="shared" si="353"/>
        <v>0</v>
      </c>
      <c r="M183" s="397" t="e">
        <f t="shared" si="334"/>
        <v>#DIV/0!</v>
      </c>
      <c r="N183" s="397">
        <f t="shared" si="353"/>
        <v>0</v>
      </c>
      <c r="O183" s="397">
        <f t="shared" si="353"/>
        <v>0</v>
      </c>
      <c r="P183" s="397" t="e">
        <f t="shared" si="335"/>
        <v>#DIV/0!</v>
      </c>
      <c r="Q183" s="397">
        <f t="shared" si="353"/>
        <v>0</v>
      </c>
      <c r="R183" s="397">
        <f t="shared" si="353"/>
        <v>0</v>
      </c>
      <c r="S183" s="397" t="e">
        <f t="shared" si="336"/>
        <v>#DIV/0!</v>
      </c>
      <c r="T183" s="397">
        <f t="shared" si="353"/>
        <v>0</v>
      </c>
      <c r="U183" s="397">
        <f t="shared" si="353"/>
        <v>0</v>
      </c>
      <c r="V183" s="397" t="e">
        <f t="shared" si="337"/>
        <v>#DIV/0!</v>
      </c>
      <c r="W183" s="397">
        <f t="shared" si="353"/>
        <v>0</v>
      </c>
      <c r="X183" s="397">
        <f t="shared" si="353"/>
        <v>0</v>
      </c>
      <c r="Y183" s="397" t="e">
        <f t="shared" si="338"/>
        <v>#DIV/0!</v>
      </c>
      <c r="Z183" s="397">
        <f t="shared" si="353"/>
        <v>0</v>
      </c>
      <c r="AA183" s="397">
        <f t="shared" si="353"/>
        <v>0</v>
      </c>
      <c r="AB183" s="397" t="e">
        <f t="shared" si="339"/>
        <v>#DIV/0!</v>
      </c>
      <c r="AC183" s="397">
        <f t="shared" si="353"/>
        <v>0</v>
      </c>
      <c r="AD183" s="397">
        <f t="shared" si="353"/>
        <v>0</v>
      </c>
      <c r="AE183" s="397" t="e">
        <f t="shared" si="340"/>
        <v>#DIV/0!</v>
      </c>
      <c r="AF183" s="397">
        <f t="shared" si="353"/>
        <v>0</v>
      </c>
      <c r="AG183" s="397">
        <f t="shared" si="353"/>
        <v>0</v>
      </c>
      <c r="AH183" s="397" t="e">
        <f t="shared" si="341"/>
        <v>#DIV/0!</v>
      </c>
      <c r="AI183" s="397">
        <f t="shared" si="353"/>
        <v>0</v>
      </c>
      <c r="AJ183" s="397">
        <f t="shared" si="353"/>
        <v>0</v>
      </c>
      <c r="AK183" s="397" t="e">
        <f t="shared" si="342"/>
        <v>#DIV/0!</v>
      </c>
      <c r="AL183" s="397">
        <f t="shared" si="353"/>
        <v>0</v>
      </c>
      <c r="AM183" s="397">
        <f t="shared" si="353"/>
        <v>0</v>
      </c>
      <c r="AN183" s="397" t="e">
        <f t="shared" si="343"/>
        <v>#DIV/0!</v>
      </c>
      <c r="AO183" s="397">
        <f>AO184</f>
        <v>2890.1</v>
      </c>
      <c r="AP183" s="397">
        <f>AP184</f>
        <v>0</v>
      </c>
      <c r="AQ183" s="397">
        <f t="shared" si="344"/>
        <v>0</v>
      </c>
      <c r="AR183" s="523"/>
    </row>
    <row r="184" spans="1:44" ht="31.5" customHeight="1" x14ac:dyDescent="0.25">
      <c r="A184" s="458"/>
      <c r="B184" s="521"/>
      <c r="C184" s="522"/>
      <c r="D184" s="418" t="s">
        <v>43</v>
      </c>
      <c r="E184" s="403">
        <f t="shared" ref="E184" si="354">H184+K184+N184+Q184+T184+W184+Z184+AC184+AF184+AI184+AL184+AO184</f>
        <v>2890.1</v>
      </c>
      <c r="F184" s="403">
        <f t="shared" si="346"/>
        <v>0</v>
      </c>
      <c r="G184" s="396">
        <f t="shared" si="347"/>
        <v>0</v>
      </c>
      <c r="H184" s="463"/>
      <c r="I184" s="463"/>
      <c r="J184" s="397" t="e">
        <f t="shared" si="333"/>
        <v>#DIV/0!</v>
      </c>
      <c r="K184" s="463"/>
      <c r="L184" s="463"/>
      <c r="M184" s="397" t="e">
        <f t="shared" si="334"/>
        <v>#DIV/0!</v>
      </c>
      <c r="N184" s="463"/>
      <c r="O184" s="463"/>
      <c r="P184" s="397" t="e">
        <f t="shared" si="335"/>
        <v>#DIV/0!</v>
      </c>
      <c r="Q184" s="463"/>
      <c r="R184" s="463"/>
      <c r="S184" s="397" t="e">
        <f t="shared" si="336"/>
        <v>#DIV/0!</v>
      </c>
      <c r="T184" s="463"/>
      <c r="U184" s="463"/>
      <c r="V184" s="397" t="e">
        <f t="shared" si="337"/>
        <v>#DIV/0!</v>
      </c>
      <c r="W184" s="463"/>
      <c r="X184" s="463"/>
      <c r="Y184" s="397" t="e">
        <f t="shared" si="338"/>
        <v>#DIV/0!</v>
      </c>
      <c r="Z184" s="463"/>
      <c r="AA184" s="463"/>
      <c r="AB184" s="397" t="e">
        <f t="shared" si="339"/>
        <v>#DIV/0!</v>
      </c>
      <c r="AC184" s="463"/>
      <c r="AD184" s="463"/>
      <c r="AE184" s="397" t="e">
        <f t="shared" si="340"/>
        <v>#DIV/0!</v>
      </c>
      <c r="AF184" s="524"/>
      <c r="AG184" s="463"/>
      <c r="AH184" s="397" t="e">
        <f t="shared" si="341"/>
        <v>#DIV/0!</v>
      </c>
      <c r="AI184" s="463"/>
      <c r="AJ184" s="463"/>
      <c r="AK184" s="397" t="e">
        <f t="shared" si="342"/>
        <v>#DIV/0!</v>
      </c>
      <c r="AL184" s="463"/>
      <c r="AM184" s="463"/>
      <c r="AN184" s="397" t="e">
        <f t="shared" si="343"/>
        <v>#DIV/0!</v>
      </c>
      <c r="AO184" s="463">
        <v>2890.1</v>
      </c>
      <c r="AP184" s="463"/>
      <c r="AQ184" s="397">
        <f t="shared" si="344"/>
        <v>0</v>
      </c>
      <c r="AR184" s="523"/>
    </row>
    <row r="185" spans="1:44" ht="23.45" customHeight="1" x14ac:dyDescent="0.25">
      <c r="A185" s="458" t="s">
        <v>366</v>
      </c>
      <c r="B185" s="521" t="s">
        <v>494</v>
      </c>
      <c r="C185" s="522" t="s">
        <v>321</v>
      </c>
      <c r="D185" s="436" t="s">
        <v>41</v>
      </c>
      <c r="E185" s="403">
        <f>H185+K185+N185+Q185+T185+W185+Z185+AC185+AF185+AI185+AL185+AO185</f>
        <v>880.8</v>
      </c>
      <c r="F185" s="403">
        <f t="shared" si="346"/>
        <v>0</v>
      </c>
      <c r="G185" s="396">
        <f t="shared" si="347"/>
        <v>0</v>
      </c>
      <c r="H185" s="397">
        <f t="shared" si="353"/>
        <v>0</v>
      </c>
      <c r="I185" s="397">
        <f t="shared" si="353"/>
        <v>0</v>
      </c>
      <c r="J185" s="397" t="e">
        <f t="shared" si="333"/>
        <v>#DIV/0!</v>
      </c>
      <c r="K185" s="397">
        <f t="shared" si="353"/>
        <v>0</v>
      </c>
      <c r="L185" s="397">
        <f t="shared" si="353"/>
        <v>0</v>
      </c>
      <c r="M185" s="397" t="e">
        <f t="shared" si="334"/>
        <v>#DIV/0!</v>
      </c>
      <c r="N185" s="397">
        <f t="shared" si="353"/>
        <v>0</v>
      </c>
      <c r="O185" s="397">
        <f t="shared" si="353"/>
        <v>0</v>
      </c>
      <c r="P185" s="397" t="e">
        <f t="shared" si="335"/>
        <v>#DIV/0!</v>
      </c>
      <c r="Q185" s="397">
        <f t="shared" si="353"/>
        <v>0</v>
      </c>
      <c r="R185" s="397">
        <f t="shared" si="353"/>
        <v>0</v>
      </c>
      <c r="S185" s="397" t="e">
        <f t="shared" si="336"/>
        <v>#DIV/0!</v>
      </c>
      <c r="T185" s="397">
        <f t="shared" si="353"/>
        <v>0</v>
      </c>
      <c r="U185" s="397">
        <f t="shared" si="353"/>
        <v>0</v>
      </c>
      <c r="V185" s="397" t="e">
        <f t="shared" si="337"/>
        <v>#DIV/0!</v>
      </c>
      <c r="W185" s="397">
        <f t="shared" si="353"/>
        <v>0</v>
      </c>
      <c r="X185" s="397">
        <f t="shared" si="353"/>
        <v>0</v>
      </c>
      <c r="Y185" s="397" t="e">
        <f t="shared" si="338"/>
        <v>#DIV/0!</v>
      </c>
      <c r="Z185" s="397">
        <f t="shared" si="353"/>
        <v>0</v>
      </c>
      <c r="AA185" s="397">
        <f t="shared" si="353"/>
        <v>0</v>
      </c>
      <c r="AB185" s="397" t="e">
        <f t="shared" si="339"/>
        <v>#DIV/0!</v>
      </c>
      <c r="AC185" s="397">
        <f t="shared" si="353"/>
        <v>0</v>
      </c>
      <c r="AD185" s="397">
        <f t="shared" si="353"/>
        <v>0</v>
      </c>
      <c r="AE185" s="397" t="e">
        <f t="shared" si="340"/>
        <v>#DIV/0!</v>
      </c>
      <c r="AF185" s="397">
        <f t="shared" si="353"/>
        <v>0</v>
      </c>
      <c r="AG185" s="397">
        <f t="shared" si="353"/>
        <v>0</v>
      </c>
      <c r="AH185" s="397" t="e">
        <f t="shared" si="341"/>
        <v>#DIV/0!</v>
      </c>
      <c r="AI185" s="397">
        <f t="shared" si="353"/>
        <v>0</v>
      </c>
      <c r="AJ185" s="397">
        <f t="shared" si="353"/>
        <v>0</v>
      </c>
      <c r="AK185" s="397" t="e">
        <f t="shared" si="342"/>
        <v>#DIV/0!</v>
      </c>
      <c r="AL185" s="397">
        <f t="shared" si="353"/>
        <v>0</v>
      </c>
      <c r="AM185" s="397">
        <f t="shared" si="353"/>
        <v>0</v>
      </c>
      <c r="AN185" s="397" t="e">
        <f t="shared" si="343"/>
        <v>#DIV/0!</v>
      </c>
      <c r="AO185" s="397">
        <f>AO186</f>
        <v>880.8</v>
      </c>
      <c r="AP185" s="397">
        <f>AP186</f>
        <v>0</v>
      </c>
      <c r="AQ185" s="397">
        <f t="shared" si="344"/>
        <v>0</v>
      </c>
      <c r="AR185" s="523"/>
    </row>
    <row r="186" spans="1:44" ht="31.5" customHeight="1" x14ac:dyDescent="0.25">
      <c r="A186" s="458"/>
      <c r="B186" s="521"/>
      <c r="C186" s="522"/>
      <c r="D186" s="418" t="s">
        <v>43</v>
      </c>
      <c r="E186" s="403">
        <f t="shared" ref="E186" si="355">H186+K186+N186+Q186+T186+W186+Z186+AC186+AF186+AI186+AL186+AO186</f>
        <v>880.8</v>
      </c>
      <c r="F186" s="403">
        <f t="shared" si="346"/>
        <v>0</v>
      </c>
      <c r="G186" s="396">
        <f t="shared" si="347"/>
        <v>0</v>
      </c>
      <c r="H186" s="463"/>
      <c r="I186" s="463"/>
      <c r="J186" s="397" t="e">
        <f t="shared" si="333"/>
        <v>#DIV/0!</v>
      </c>
      <c r="K186" s="463"/>
      <c r="L186" s="463"/>
      <c r="M186" s="397" t="e">
        <f t="shared" si="334"/>
        <v>#DIV/0!</v>
      </c>
      <c r="N186" s="463"/>
      <c r="O186" s="463"/>
      <c r="P186" s="397" t="e">
        <f t="shared" si="335"/>
        <v>#DIV/0!</v>
      </c>
      <c r="Q186" s="463"/>
      <c r="R186" s="463"/>
      <c r="S186" s="397" t="e">
        <f t="shared" si="336"/>
        <v>#DIV/0!</v>
      </c>
      <c r="T186" s="463"/>
      <c r="U186" s="463"/>
      <c r="V186" s="397" t="e">
        <f t="shared" si="337"/>
        <v>#DIV/0!</v>
      </c>
      <c r="W186" s="463"/>
      <c r="X186" s="463"/>
      <c r="Y186" s="397" t="e">
        <f t="shared" si="338"/>
        <v>#DIV/0!</v>
      </c>
      <c r="Z186" s="463"/>
      <c r="AA186" s="463"/>
      <c r="AB186" s="397" t="e">
        <f t="shared" si="339"/>
        <v>#DIV/0!</v>
      </c>
      <c r="AC186" s="463"/>
      <c r="AD186" s="463"/>
      <c r="AE186" s="397" t="e">
        <f t="shared" si="340"/>
        <v>#DIV/0!</v>
      </c>
      <c r="AF186" s="524"/>
      <c r="AG186" s="463"/>
      <c r="AH186" s="397" t="e">
        <f t="shared" si="341"/>
        <v>#DIV/0!</v>
      </c>
      <c r="AI186" s="463"/>
      <c r="AJ186" s="463"/>
      <c r="AK186" s="397" t="e">
        <f t="shared" si="342"/>
        <v>#DIV/0!</v>
      </c>
      <c r="AL186" s="463"/>
      <c r="AM186" s="463"/>
      <c r="AN186" s="397" t="e">
        <f t="shared" si="343"/>
        <v>#DIV/0!</v>
      </c>
      <c r="AO186" s="463">
        <v>880.8</v>
      </c>
      <c r="AP186" s="463"/>
      <c r="AQ186" s="397">
        <f t="shared" si="344"/>
        <v>0</v>
      </c>
      <c r="AR186" s="523"/>
    </row>
    <row r="187" spans="1:44" ht="23.45" customHeight="1" x14ac:dyDescent="0.25">
      <c r="A187" s="458" t="s">
        <v>493</v>
      </c>
      <c r="B187" s="521" t="s">
        <v>492</v>
      </c>
      <c r="C187" s="522" t="s">
        <v>321</v>
      </c>
      <c r="D187" s="436" t="s">
        <v>41</v>
      </c>
      <c r="E187" s="403">
        <f>H187+K187+N187+Q187+T187+W187+Z187+AC187+AF187+AI187+AL187+AO187</f>
        <v>641.9</v>
      </c>
      <c r="F187" s="403">
        <f t="shared" ref="F187:F202" si="356">I187+L187+O187+R187+U187+X187+AA187+AD187+AG187+AJ187+AM187+AP187</f>
        <v>0</v>
      </c>
      <c r="G187" s="396">
        <f t="shared" ref="G187:G202" si="357">F187/E187</f>
        <v>0</v>
      </c>
      <c r="H187" s="397">
        <f t="shared" ref="H187:AM189" si="358">H188</f>
        <v>0</v>
      </c>
      <c r="I187" s="397">
        <f t="shared" si="358"/>
        <v>0</v>
      </c>
      <c r="J187" s="397" t="e">
        <f t="shared" si="333"/>
        <v>#DIV/0!</v>
      </c>
      <c r="K187" s="397">
        <f t="shared" si="358"/>
        <v>0</v>
      </c>
      <c r="L187" s="397">
        <f t="shared" si="358"/>
        <v>0</v>
      </c>
      <c r="M187" s="397" t="e">
        <f t="shared" si="334"/>
        <v>#DIV/0!</v>
      </c>
      <c r="N187" s="397">
        <f t="shared" si="358"/>
        <v>0</v>
      </c>
      <c r="O187" s="397">
        <f t="shared" si="358"/>
        <v>0</v>
      </c>
      <c r="P187" s="397" t="e">
        <f t="shared" si="335"/>
        <v>#DIV/0!</v>
      </c>
      <c r="Q187" s="397">
        <f t="shared" si="358"/>
        <v>0</v>
      </c>
      <c r="R187" s="397">
        <f t="shared" si="358"/>
        <v>0</v>
      </c>
      <c r="S187" s="397" t="e">
        <f t="shared" si="336"/>
        <v>#DIV/0!</v>
      </c>
      <c r="T187" s="397">
        <f t="shared" si="358"/>
        <v>0</v>
      </c>
      <c r="U187" s="397">
        <f t="shared" si="358"/>
        <v>0</v>
      </c>
      <c r="V187" s="397" t="e">
        <f t="shared" si="337"/>
        <v>#DIV/0!</v>
      </c>
      <c r="W187" s="397">
        <f t="shared" si="358"/>
        <v>0</v>
      </c>
      <c r="X187" s="397">
        <f t="shared" si="358"/>
        <v>0</v>
      </c>
      <c r="Y187" s="397" t="e">
        <f t="shared" si="338"/>
        <v>#DIV/0!</v>
      </c>
      <c r="Z187" s="397">
        <f t="shared" si="358"/>
        <v>0</v>
      </c>
      <c r="AA187" s="397">
        <f t="shared" si="358"/>
        <v>0</v>
      </c>
      <c r="AB187" s="397" t="e">
        <f t="shared" si="339"/>
        <v>#DIV/0!</v>
      </c>
      <c r="AC187" s="397">
        <f t="shared" si="358"/>
        <v>0</v>
      </c>
      <c r="AD187" s="397">
        <f t="shared" si="358"/>
        <v>0</v>
      </c>
      <c r="AE187" s="397" t="e">
        <f t="shared" si="340"/>
        <v>#DIV/0!</v>
      </c>
      <c r="AF187" s="397">
        <f t="shared" si="358"/>
        <v>0</v>
      </c>
      <c r="AG187" s="397">
        <f t="shared" si="358"/>
        <v>0</v>
      </c>
      <c r="AH187" s="397" t="e">
        <f t="shared" si="341"/>
        <v>#DIV/0!</v>
      </c>
      <c r="AI187" s="397">
        <f t="shared" si="358"/>
        <v>0</v>
      </c>
      <c r="AJ187" s="397">
        <f t="shared" si="358"/>
        <v>0</v>
      </c>
      <c r="AK187" s="397" t="e">
        <f t="shared" si="342"/>
        <v>#DIV/0!</v>
      </c>
      <c r="AL187" s="397">
        <f t="shared" si="358"/>
        <v>0</v>
      </c>
      <c r="AM187" s="397">
        <f t="shared" si="358"/>
        <v>0</v>
      </c>
      <c r="AN187" s="397" t="e">
        <f t="shared" si="343"/>
        <v>#DIV/0!</v>
      </c>
      <c r="AO187" s="397">
        <f>AO188</f>
        <v>641.9</v>
      </c>
      <c r="AP187" s="397">
        <f>AP188</f>
        <v>0</v>
      </c>
      <c r="AQ187" s="397">
        <f t="shared" si="344"/>
        <v>0</v>
      </c>
      <c r="AR187" s="523"/>
    </row>
    <row r="188" spans="1:44" ht="31.5" customHeight="1" x14ac:dyDescent="0.25">
      <c r="A188" s="458"/>
      <c r="B188" s="521"/>
      <c r="C188" s="522"/>
      <c r="D188" s="418" t="s">
        <v>43</v>
      </c>
      <c r="E188" s="403">
        <f t="shared" ref="E188" si="359">H188+K188+N188+Q188+T188+W188+Z188+AC188+AF188+AI188+AL188+AO188</f>
        <v>641.9</v>
      </c>
      <c r="F188" s="403">
        <f t="shared" si="356"/>
        <v>0</v>
      </c>
      <c r="G188" s="396">
        <f t="shared" si="357"/>
        <v>0</v>
      </c>
      <c r="H188" s="463"/>
      <c r="I188" s="463"/>
      <c r="J188" s="397" t="e">
        <f t="shared" si="333"/>
        <v>#DIV/0!</v>
      </c>
      <c r="K188" s="463"/>
      <c r="L188" s="463"/>
      <c r="M188" s="397" t="e">
        <f t="shared" si="334"/>
        <v>#DIV/0!</v>
      </c>
      <c r="N188" s="463"/>
      <c r="O188" s="463"/>
      <c r="P188" s="397" t="e">
        <f t="shared" si="335"/>
        <v>#DIV/0!</v>
      </c>
      <c r="Q188" s="463"/>
      <c r="R188" s="463"/>
      <c r="S188" s="397" t="e">
        <f t="shared" si="336"/>
        <v>#DIV/0!</v>
      </c>
      <c r="T188" s="463"/>
      <c r="U188" s="463"/>
      <c r="V188" s="397" t="e">
        <f t="shared" si="337"/>
        <v>#DIV/0!</v>
      </c>
      <c r="W188" s="463"/>
      <c r="X188" s="463"/>
      <c r="Y188" s="397" t="e">
        <f t="shared" si="338"/>
        <v>#DIV/0!</v>
      </c>
      <c r="Z188" s="463"/>
      <c r="AA188" s="463"/>
      <c r="AB188" s="397" t="e">
        <f t="shared" si="339"/>
        <v>#DIV/0!</v>
      </c>
      <c r="AC188" s="463"/>
      <c r="AD188" s="463"/>
      <c r="AE188" s="397" t="e">
        <f t="shared" si="340"/>
        <v>#DIV/0!</v>
      </c>
      <c r="AF188" s="524"/>
      <c r="AG188" s="463"/>
      <c r="AH188" s="397" t="e">
        <f t="shared" si="341"/>
        <v>#DIV/0!</v>
      </c>
      <c r="AI188" s="463"/>
      <c r="AJ188" s="463"/>
      <c r="AK188" s="397" t="e">
        <f t="shared" si="342"/>
        <v>#DIV/0!</v>
      </c>
      <c r="AL188" s="463"/>
      <c r="AM188" s="463"/>
      <c r="AN188" s="397" t="e">
        <f t="shared" si="343"/>
        <v>#DIV/0!</v>
      </c>
      <c r="AO188" s="463">
        <v>641.9</v>
      </c>
      <c r="AP188" s="463"/>
      <c r="AQ188" s="397">
        <f t="shared" si="344"/>
        <v>0</v>
      </c>
      <c r="AR188" s="523"/>
    </row>
    <row r="189" spans="1:44" ht="23.45" customHeight="1" x14ac:dyDescent="0.25">
      <c r="A189" s="458" t="s">
        <v>491</v>
      </c>
      <c r="B189" s="521" t="s">
        <v>490</v>
      </c>
      <c r="C189" s="522" t="s">
        <v>321</v>
      </c>
      <c r="D189" s="436" t="s">
        <v>41</v>
      </c>
      <c r="E189" s="403">
        <f>H189+K189+N189+Q189+T189+W189+Z189+AC189+AF189+AI189+AL189+AO189</f>
        <v>3960.2</v>
      </c>
      <c r="F189" s="403">
        <f t="shared" si="356"/>
        <v>0</v>
      </c>
      <c r="G189" s="396">
        <f t="shared" si="357"/>
        <v>0</v>
      </c>
      <c r="H189" s="397">
        <f t="shared" si="358"/>
        <v>0</v>
      </c>
      <c r="I189" s="397">
        <f t="shared" si="358"/>
        <v>0</v>
      </c>
      <c r="J189" s="397" t="e">
        <f t="shared" si="333"/>
        <v>#DIV/0!</v>
      </c>
      <c r="K189" s="397">
        <f t="shared" si="358"/>
        <v>0</v>
      </c>
      <c r="L189" s="397">
        <f t="shared" si="358"/>
        <v>0</v>
      </c>
      <c r="M189" s="397" t="e">
        <f t="shared" si="334"/>
        <v>#DIV/0!</v>
      </c>
      <c r="N189" s="397">
        <f t="shared" si="358"/>
        <v>0</v>
      </c>
      <c r="O189" s="397">
        <f t="shared" si="358"/>
        <v>0</v>
      </c>
      <c r="P189" s="397" t="e">
        <f t="shared" si="335"/>
        <v>#DIV/0!</v>
      </c>
      <c r="Q189" s="397">
        <f t="shared" si="358"/>
        <v>0</v>
      </c>
      <c r="R189" s="397">
        <f t="shared" si="358"/>
        <v>0</v>
      </c>
      <c r="S189" s="397" t="e">
        <f t="shared" si="336"/>
        <v>#DIV/0!</v>
      </c>
      <c r="T189" s="397">
        <f t="shared" si="358"/>
        <v>0</v>
      </c>
      <c r="U189" s="397">
        <f t="shared" si="358"/>
        <v>0</v>
      </c>
      <c r="V189" s="397" t="e">
        <f t="shared" si="337"/>
        <v>#DIV/0!</v>
      </c>
      <c r="W189" s="397">
        <f t="shared" si="358"/>
        <v>0</v>
      </c>
      <c r="X189" s="397">
        <f t="shared" si="358"/>
        <v>0</v>
      </c>
      <c r="Y189" s="397" t="e">
        <f t="shared" si="338"/>
        <v>#DIV/0!</v>
      </c>
      <c r="Z189" s="397">
        <f t="shared" si="358"/>
        <v>0</v>
      </c>
      <c r="AA189" s="397">
        <f t="shared" si="358"/>
        <v>0</v>
      </c>
      <c r="AB189" s="397" t="e">
        <f t="shared" si="339"/>
        <v>#DIV/0!</v>
      </c>
      <c r="AC189" s="397">
        <f t="shared" si="358"/>
        <v>0</v>
      </c>
      <c r="AD189" s="397">
        <f t="shared" si="358"/>
        <v>0</v>
      </c>
      <c r="AE189" s="397" t="e">
        <f t="shared" si="340"/>
        <v>#DIV/0!</v>
      </c>
      <c r="AF189" s="397">
        <f t="shared" si="358"/>
        <v>0</v>
      </c>
      <c r="AG189" s="397">
        <f t="shared" si="358"/>
        <v>0</v>
      </c>
      <c r="AH189" s="397" t="e">
        <f t="shared" si="341"/>
        <v>#DIV/0!</v>
      </c>
      <c r="AI189" s="397">
        <f t="shared" si="358"/>
        <v>0</v>
      </c>
      <c r="AJ189" s="397">
        <f t="shared" si="358"/>
        <v>0</v>
      </c>
      <c r="AK189" s="397" t="e">
        <f t="shared" si="342"/>
        <v>#DIV/0!</v>
      </c>
      <c r="AL189" s="397">
        <f t="shared" si="358"/>
        <v>0</v>
      </c>
      <c r="AM189" s="397">
        <f t="shared" si="358"/>
        <v>0</v>
      </c>
      <c r="AN189" s="397" t="e">
        <f t="shared" si="343"/>
        <v>#DIV/0!</v>
      </c>
      <c r="AO189" s="397">
        <f>AO190</f>
        <v>3960.2</v>
      </c>
      <c r="AP189" s="397">
        <f>AP190</f>
        <v>0</v>
      </c>
      <c r="AQ189" s="397">
        <f t="shared" si="344"/>
        <v>0</v>
      </c>
      <c r="AR189" s="523"/>
    </row>
    <row r="190" spans="1:44" ht="31.5" customHeight="1" x14ac:dyDescent="0.25">
      <c r="A190" s="458"/>
      <c r="B190" s="521"/>
      <c r="C190" s="522"/>
      <c r="D190" s="418" t="s">
        <v>43</v>
      </c>
      <c r="E190" s="403">
        <f t="shared" ref="E190" si="360">H190+K190+N190+Q190+T190+W190+Z190+AC190+AF190+AI190+AL190+AO190</f>
        <v>3960.2</v>
      </c>
      <c r="F190" s="403">
        <f t="shared" si="356"/>
        <v>0</v>
      </c>
      <c r="G190" s="396">
        <f t="shared" si="357"/>
        <v>0</v>
      </c>
      <c r="H190" s="463"/>
      <c r="I190" s="463"/>
      <c r="J190" s="397" t="e">
        <f t="shared" si="333"/>
        <v>#DIV/0!</v>
      </c>
      <c r="K190" s="463"/>
      <c r="L190" s="463"/>
      <c r="M190" s="397" t="e">
        <f t="shared" si="334"/>
        <v>#DIV/0!</v>
      </c>
      <c r="N190" s="463"/>
      <c r="O190" s="463"/>
      <c r="P190" s="397" t="e">
        <f t="shared" si="335"/>
        <v>#DIV/0!</v>
      </c>
      <c r="Q190" s="463"/>
      <c r="R190" s="463"/>
      <c r="S190" s="397" t="e">
        <f t="shared" si="336"/>
        <v>#DIV/0!</v>
      </c>
      <c r="T190" s="463"/>
      <c r="U190" s="463"/>
      <c r="V190" s="397" t="e">
        <f t="shared" si="337"/>
        <v>#DIV/0!</v>
      </c>
      <c r="W190" s="463"/>
      <c r="X190" s="463"/>
      <c r="Y190" s="397" t="e">
        <f t="shared" si="338"/>
        <v>#DIV/0!</v>
      </c>
      <c r="Z190" s="463"/>
      <c r="AA190" s="463"/>
      <c r="AB190" s="397" t="e">
        <f t="shared" si="339"/>
        <v>#DIV/0!</v>
      </c>
      <c r="AC190" s="463"/>
      <c r="AD190" s="463"/>
      <c r="AE190" s="397" t="e">
        <f t="shared" si="340"/>
        <v>#DIV/0!</v>
      </c>
      <c r="AF190" s="524"/>
      <c r="AG190" s="463"/>
      <c r="AH190" s="397" t="e">
        <f t="shared" si="341"/>
        <v>#DIV/0!</v>
      </c>
      <c r="AI190" s="463"/>
      <c r="AJ190" s="463"/>
      <c r="AK190" s="397" t="e">
        <f t="shared" si="342"/>
        <v>#DIV/0!</v>
      </c>
      <c r="AL190" s="463"/>
      <c r="AM190" s="463"/>
      <c r="AN190" s="397" t="e">
        <f t="shared" si="343"/>
        <v>#DIV/0!</v>
      </c>
      <c r="AO190" s="463">
        <v>3960.2</v>
      </c>
      <c r="AP190" s="463"/>
      <c r="AQ190" s="397">
        <f t="shared" si="344"/>
        <v>0</v>
      </c>
      <c r="AR190" s="523"/>
    </row>
    <row r="191" spans="1:44" ht="23.45" customHeight="1" x14ac:dyDescent="0.25">
      <c r="A191" s="458" t="s">
        <v>489</v>
      </c>
      <c r="B191" s="521" t="s">
        <v>487</v>
      </c>
      <c r="C191" s="522" t="s">
        <v>321</v>
      </c>
      <c r="D191" s="436" t="s">
        <v>41</v>
      </c>
      <c r="E191" s="403">
        <f>H191+K191+N191+Q191+T191+W191+Z191+AC191+AF191+AI191+AL191+AO191</f>
        <v>2417.1999999999998</v>
      </c>
      <c r="F191" s="403">
        <f t="shared" si="356"/>
        <v>0</v>
      </c>
      <c r="G191" s="396">
        <f t="shared" si="357"/>
        <v>0</v>
      </c>
      <c r="H191" s="397">
        <f t="shared" ref="H191:AM193" si="361">H192</f>
        <v>0</v>
      </c>
      <c r="I191" s="397">
        <f t="shared" si="361"/>
        <v>0</v>
      </c>
      <c r="J191" s="397" t="e">
        <f t="shared" si="333"/>
        <v>#DIV/0!</v>
      </c>
      <c r="K191" s="397">
        <f t="shared" si="361"/>
        <v>0</v>
      </c>
      <c r="L191" s="397">
        <f t="shared" si="361"/>
        <v>0</v>
      </c>
      <c r="M191" s="397" t="e">
        <f t="shared" si="334"/>
        <v>#DIV/0!</v>
      </c>
      <c r="N191" s="397">
        <f t="shared" si="361"/>
        <v>0</v>
      </c>
      <c r="O191" s="397">
        <f t="shared" si="361"/>
        <v>0</v>
      </c>
      <c r="P191" s="397" t="e">
        <f t="shared" si="335"/>
        <v>#DIV/0!</v>
      </c>
      <c r="Q191" s="397">
        <f t="shared" si="361"/>
        <v>0</v>
      </c>
      <c r="R191" s="397">
        <f t="shared" si="361"/>
        <v>0</v>
      </c>
      <c r="S191" s="397" t="e">
        <f t="shared" si="336"/>
        <v>#DIV/0!</v>
      </c>
      <c r="T191" s="397">
        <f t="shared" si="361"/>
        <v>0</v>
      </c>
      <c r="U191" s="397">
        <f t="shared" si="361"/>
        <v>0</v>
      </c>
      <c r="V191" s="397" t="e">
        <f t="shared" si="337"/>
        <v>#DIV/0!</v>
      </c>
      <c r="W191" s="397">
        <f t="shared" si="361"/>
        <v>0</v>
      </c>
      <c r="X191" s="397">
        <f t="shared" si="361"/>
        <v>0</v>
      </c>
      <c r="Y191" s="397" t="e">
        <f t="shared" si="338"/>
        <v>#DIV/0!</v>
      </c>
      <c r="Z191" s="397">
        <f t="shared" si="361"/>
        <v>0</v>
      </c>
      <c r="AA191" s="397">
        <f t="shared" si="361"/>
        <v>0</v>
      </c>
      <c r="AB191" s="397" t="e">
        <f t="shared" si="339"/>
        <v>#DIV/0!</v>
      </c>
      <c r="AC191" s="397">
        <f t="shared" si="361"/>
        <v>0</v>
      </c>
      <c r="AD191" s="397">
        <f t="shared" si="361"/>
        <v>0</v>
      </c>
      <c r="AE191" s="397" t="e">
        <f t="shared" si="340"/>
        <v>#DIV/0!</v>
      </c>
      <c r="AF191" s="397">
        <f t="shared" si="361"/>
        <v>2417.1999999999998</v>
      </c>
      <c r="AG191" s="397">
        <f t="shared" si="361"/>
        <v>0</v>
      </c>
      <c r="AH191" s="397">
        <f t="shared" si="341"/>
        <v>0</v>
      </c>
      <c r="AI191" s="397">
        <f t="shared" si="361"/>
        <v>0</v>
      </c>
      <c r="AJ191" s="397">
        <f t="shared" si="361"/>
        <v>0</v>
      </c>
      <c r="AK191" s="397" t="e">
        <f t="shared" si="342"/>
        <v>#DIV/0!</v>
      </c>
      <c r="AL191" s="397">
        <f t="shared" si="361"/>
        <v>0</v>
      </c>
      <c r="AM191" s="397">
        <f t="shared" si="361"/>
        <v>0</v>
      </c>
      <c r="AN191" s="397" t="e">
        <f t="shared" si="343"/>
        <v>#DIV/0!</v>
      </c>
      <c r="AO191" s="397">
        <f>AO192</f>
        <v>0</v>
      </c>
      <c r="AP191" s="397">
        <f>AP192</f>
        <v>0</v>
      </c>
      <c r="AQ191" s="397" t="e">
        <f t="shared" si="344"/>
        <v>#DIV/0!</v>
      </c>
      <c r="AR191" s="523"/>
    </row>
    <row r="192" spans="1:44" ht="31.5" customHeight="1" x14ac:dyDescent="0.25">
      <c r="A192" s="458"/>
      <c r="B192" s="521"/>
      <c r="C192" s="522"/>
      <c r="D192" s="418" t="s">
        <v>43</v>
      </c>
      <c r="E192" s="403">
        <f t="shared" ref="E192" si="362">H192+K192+N192+Q192+T192+W192+Z192+AC192+AF192+AI192+AL192+AO192</f>
        <v>2417.1999999999998</v>
      </c>
      <c r="F192" s="403">
        <f t="shared" si="356"/>
        <v>0</v>
      </c>
      <c r="G192" s="396">
        <f t="shared" si="357"/>
        <v>0</v>
      </c>
      <c r="H192" s="463"/>
      <c r="I192" s="463"/>
      <c r="J192" s="397" t="e">
        <f t="shared" si="333"/>
        <v>#DIV/0!</v>
      </c>
      <c r="K192" s="463"/>
      <c r="L192" s="463"/>
      <c r="M192" s="397" t="e">
        <f t="shared" si="334"/>
        <v>#DIV/0!</v>
      </c>
      <c r="N192" s="463"/>
      <c r="O192" s="463"/>
      <c r="P192" s="397" t="e">
        <f t="shared" si="335"/>
        <v>#DIV/0!</v>
      </c>
      <c r="Q192" s="463"/>
      <c r="R192" s="463"/>
      <c r="S192" s="397" t="e">
        <f t="shared" si="336"/>
        <v>#DIV/0!</v>
      </c>
      <c r="T192" s="463"/>
      <c r="U192" s="463"/>
      <c r="V192" s="397" t="e">
        <f t="shared" si="337"/>
        <v>#DIV/0!</v>
      </c>
      <c r="W192" s="463"/>
      <c r="X192" s="463"/>
      <c r="Y192" s="397" t="e">
        <f t="shared" si="338"/>
        <v>#DIV/0!</v>
      </c>
      <c r="Z192" s="463"/>
      <c r="AA192" s="463"/>
      <c r="AB192" s="397" t="e">
        <f t="shared" si="339"/>
        <v>#DIV/0!</v>
      </c>
      <c r="AC192" s="463"/>
      <c r="AD192" s="463"/>
      <c r="AE192" s="397" t="e">
        <f t="shared" si="340"/>
        <v>#DIV/0!</v>
      </c>
      <c r="AF192" s="524">
        <v>2417.1999999999998</v>
      </c>
      <c r="AG192" s="463"/>
      <c r="AH192" s="397">
        <f t="shared" si="341"/>
        <v>0</v>
      </c>
      <c r="AI192" s="463"/>
      <c r="AJ192" s="463"/>
      <c r="AK192" s="397" t="e">
        <f t="shared" si="342"/>
        <v>#DIV/0!</v>
      </c>
      <c r="AL192" s="463"/>
      <c r="AM192" s="463"/>
      <c r="AN192" s="397" t="e">
        <f t="shared" si="343"/>
        <v>#DIV/0!</v>
      </c>
      <c r="AO192" s="463"/>
      <c r="AP192" s="463"/>
      <c r="AQ192" s="397" t="e">
        <f t="shared" si="344"/>
        <v>#DIV/0!</v>
      </c>
      <c r="AR192" s="523"/>
    </row>
    <row r="193" spans="1:44" ht="23.45" customHeight="1" x14ac:dyDescent="0.25">
      <c r="A193" s="458" t="s">
        <v>488</v>
      </c>
      <c r="B193" s="521" t="s">
        <v>486</v>
      </c>
      <c r="C193" s="522" t="s">
        <v>321</v>
      </c>
      <c r="D193" s="436" t="s">
        <v>41</v>
      </c>
      <c r="E193" s="403">
        <f>H193+K193+N193+Q193+T193+W193+Z193+AC193+AF193+AI193+AL193+AO193</f>
        <v>685.5</v>
      </c>
      <c r="F193" s="403">
        <f t="shared" si="356"/>
        <v>0</v>
      </c>
      <c r="G193" s="396">
        <f t="shared" si="357"/>
        <v>0</v>
      </c>
      <c r="H193" s="397">
        <f t="shared" si="361"/>
        <v>0</v>
      </c>
      <c r="I193" s="397">
        <f t="shared" si="361"/>
        <v>0</v>
      </c>
      <c r="J193" s="397" t="e">
        <f t="shared" si="333"/>
        <v>#DIV/0!</v>
      </c>
      <c r="K193" s="397">
        <f t="shared" si="361"/>
        <v>0</v>
      </c>
      <c r="L193" s="397">
        <f t="shared" si="361"/>
        <v>0</v>
      </c>
      <c r="M193" s="397" t="e">
        <f t="shared" si="334"/>
        <v>#DIV/0!</v>
      </c>
      <c r="N193" s="397">
        <f t="shared" si="361"/>
        <v>0</v>
      </c>
      <c r="O193" s="397">
        <f t="shared" si="361"/>
        <v>0</v>
      </c>
      <c r="P193" s="397" t="e">
        <f t="shared" si="335"/>
        <v>#DIV/0!</v>
      </c>
      <c r="Q193" s="397">
        <f t="shared" si="361"/>
        <v>0</v>
      </c>
      <c r="R193" s="397">
        <f t="shared" si="361"/>
        <v>0</v>
      </c>
      <c r="S193" s="397" t="e">
        <f t="shared" si="336"/>
        <v>#DIV/0!</v>
      </c>
      <c r="T193" s="397">
        <f t="shared" si="361"/>
        <v>0</v>
      </c>
      <c r="U193" s="397">
        <f t="shared" si="361"/>
        <v>0</v>
      </c>
      <c r="V193" s="397" t="e">
        <f t="shared" si="337"/>
        <v>#DIV/0!</v>
      </c>
      <c r="W193" s="397">
        <f t="shared" si="361"/>
        <v>0</v>
      </c>
      <c r="X193" s="397">
        <f t="shared" si="361"/>
        <v>0</v>
      </c>
      <c r="Y193" s="397" t="e">
        <f t="shared" si="338"/>
        <v>#DIV/0!</v>
      </c>
      <c r="Z193" s="397">
        <f t="shared" si="361"/>
        <v>0</v>
      </c>
      <c r="AA193" s="397">
        <f t="shared" si="361"/>
        <v>0</v>
      </c>
      <c r="AB193" s="397" t="e">
        <f t="shared" si="339"/>
        <v>#DIV/0!</v>
      </c>
      <c r="AC193" s="397">
        <f t="shared" si="361"/>
        <v>0</v>
      </c>
      <c r="AD193" s="397">
        <f t="shared" si="361"/>
        <v>0</v>
      </c>
      <c r="AE193" s="397" t="e">
        <f t="shared" si="340"/>
        <v>#DIV/0!</v>
      </c>
      <c r="AF193" s="397">
        <f t="shared" si="361"/>
        <v>685.5</v>
      </c>
      <c r="AG193" s="397">
        <f t="shared" si="361"/>
        <v>0</v>
      </c>
      <c r="AH193" s="397">
        <f t="shared" si="341"/>
        <v>0</v>
      </c>
      <c r="AI193" s="397">
        <f t="shared" si="361"/>
        <v>0</v>
      </c>
      <c r="AJ193" s="397">
        <f t="shared" si="361"/>
        <v>0</v>
      </c>
      <c r="AK193" s="397" t="e">
        <f t="shared" si="342"/>
        <v>#DIV/0!</v>
      </c>
      <c r="AL193" s="397">
        <f t="shared" si="361"/>
        <v>0</v>
      </c>
      <c r="AM193" s="397">
        <f t="shared" si="361"/>
        <v>0</v>
      </c>
      <c r="AN193" s="397" t="e">
        <f t="shared" si="343"/>
        <v>#DIV/0!</v>
      </c>
      <c r="AO193" s="397">
        <f>AO194</f>
        <v>0</v>
      </c>
      <c r="AP193" s="397">
        <f>AP194</f>
        <v>0</v>
      </c>
      <c r="AQ193" s="397" t="e">
        <f t="shared" si="344"/>
        <v>#DIV/0!</v>
      </c>
      <c r="AR193" s="523"/>
    </row>
    <row r="194" spans="1:44" ht="31.5" customHeight="1" x14ac:dyDescent="0.25">
      <c r="A194" s="458"/>
      <c r="B194" s="521"/>
      <c r="C194" s="522"/>
      <c r="D194" s="418" t="s">
        <v>43</v>
      </c>
      <c r="E194" s="403">
        <f t="shared" ref="E194" si="363">H194+K194+N194+Q194+T194+W194+Z194+AC194+AF194+AI194+AL194+AO194</f>
        <v>685.5</v>
      </c>
      <c r="F194" s="403">
        <f t="shared" si="356"/>
        <v>0</v>
      </c>
      <c r="G194" s="396">
        <f t="shared" si="357"/>
        <v>0</v>
      </c>
      <c r="H194" s="463"/>
      <c r="I194" s="463"/>
      <c r="J194" s="397" t="e">
        <f t="shared" si="333"/>
        <v>#DIV/0!</v>
      </c>
      <c r="K194" s="463"/>
      <c r="L194" s="463"/>
      <c r="M194" s="397" t="e">
        <f t="shared" si="334"/>
        <v>#DIV/0!</v>
      </c>
      <c r="N194" s="463"/>
      <c r="O194" s="463"/>
      <c r="P194" s="397" t="e">
        <f t="shared" si="335"/>
        <v>#DIV/0!</v>
      </c>
      <c r="Q194" s="463"/>
      <c r="R194" s="463"/>
      <c r="S194" s="397" t="e">
        <f t="shared" si="336"/>
        <v>#DIV/0!</v>
      </c>
      <c r="T194" s="463"/>
      <c r="U194" s="463"/>
      <c r="V194" s="397" t="e">
        <f t="shared" si="337"/>
        <v>#DIV/0!</v>
      </c>
      <c r="W194" s="463"/>
      <c r="X194" s="463"/>
      <c r="Y194" s="397" t="e">
        <f t="shared" si="338"/>
        <v>#DIV/0!</v>
      </c>
      <c r="Z194" s="463"/>
      <c r="AA194" s="463"/>
      <c r="AB194" s="397" t="e">
        <f t="shared" si="339"/>
        <v>#DIV/0!</v>
      </c>
      <c r="AC194" s="463"/>
      <c r="AD194" s="463"/>
      <c r="AE194" s="397" t="e">
        <f t="shared" si="340"/>
        <v>#DIV/0!</v>
      </c>
      <c r="AF194" s="524">
        <v>685.5</v>
      </c>
      <c r="AG194" s="463"/>
      <c r="AH194" s="397">
        <f t="shared" si="341"/>
        <v>0</v>
      </c>
      <c r="AI194" s="463"/>
      <c r="AJ194" s="463"/>
      <c r="AK194" s="397" t="e">
        <f t="shared" si="342"/>
        <v>#DIV/0!</v>
      </c>
      <c r="AL194" s="463"/>
      <c r="AM194" s="463"/>
      <c r="AN194" s="397" t="e">
        <f t="shared" si="343"/>
        <v>#DIV/0!</v>
      </c>
      <c r="AO194" s="463"/>
      <c r="AP194" s="463"/>
      <c r="AQ194" s="397" t="e">
        <f t="shared" si="344"/>
        <v>#DIV/0!</v>
      </c>
      <c r="AR194" s="523"/>
    </row>
    <row r="195" spans="1:44" ht="23.45" customHeight="1" x14ac:dyDescent="0.25">
      <c r="A195" s="458" t="s">
        <v>485</v>
      </c>
      <c r="B195" s="521" t="s">
        <v>484</v>
      </c>
      <c r="C195" s="522" t="s">
        <v>321</v>
      </c>
      <c r="D195" s="436" t="s">
        <v>41</v>
      </c>
      <c r="E195" s="403">
        <f>H195+K195+N195+Q195+T195+W195+Z195+AC195+AF195+AI195+AL195+AO195</f>
        <v>342.8</v>
      </c>
      <c r="F195" s="403">
        <f t="shared" si="356"/>
        <v>0</v>
      </c>
      <c r="G195" s="396">
        <f t="shared" si="357"/>
        <v>0</v>
      </c>
      <c r="H195" s="397">
        <f t="shared" ref="H195:AM197" si="364">H196</f>
        <v>0</v>
      </c>
      <c r="I195" s="397">
        <f t="shared" si="364"/>
        <v>0</v>
      </c>
      <c r="J195" s="397" t="e">
        <f t="shared" si="333"/>
        <v>#DIV/0!</v>
      </c>
      <c r="K195" s="397">
        <f t="shared" si="364"/>
        <v>0</v>
      </c>
      <c r="L195" s="397">
        <f t="shared" si="364"/>
        <v>0</v>
      </c>
      <c r="M195" s="397" t="e">
        <f t="shared" si="334"/>
        <v>#DIV/0!</v>
      </c>
      <c r="N195" s="397">
        <f t="shared" si="364"/>
        <v>0</v>
      </c>
      <c r="O195" s="397">
        <f t="shared" si="364"/>
        <v>0</v>
      </c>
      <c r="P195" s="397" t="e">
        <f t="shared" si="335"/>
        <v>#DIV/0!</v>
      </c>
      <c r="Q195" s="397">
        <f t="shared" si="364"/>
        <v>342.8</v>
      </c>
      <c r="R195" s="397">
        <f t="shared" si="364"/>
        <v>0</v>
      </c>
      <c r="S195" s="397">
        <f t="shared" si="336"/>
        <v>0</v>
      </c>
      <c r="T195" s="397">
        <f t="shared" si="364"/>
        <v>0</v>
      </c>
      <c r="U195" s="397">
        <f t="shared" si="364"/>
        <v>0</v>
      </c>
      <c r="V195" s="397" t="e">
        <f t="shared" si="337"/>
        <v>#DIV/0!</v>
      </c>
      <c r="W195" s="397">
        <f t="shared" si="364"/>
        <v>0</v>
      </c>
      <c r="X195" s="397">
        <f t="shared" si="364"/>
        <v>0</v>
      </c>
      <c r="Y195" s="397" t="e">
        <f t="shared" si="338"/>
        <v>#DIV/0!</v>
      </c>
      <c r="Z195" s="397">
        <f t="shared" si="364"/>
        <v>0</v>
      </c>
      <c r="AA195" s="397">
        <f t="shared" si="364"/>
        <v>0</v>
      </c>
      <c r="AB195" s="397" t="e">
        <f t="shared" si="339"/>
        <v>#DIV/0!</v>
      </c>
      <c r="AC195" s="397">
        <f t="shared" si="364"/>
        <v>0</v>
      </c>
      <c r="AD195" s="397">
        <f t="shared" si="364"/>
        <v>0</v>
      </c>
      <c r="AE195" s="397" t="e">
        <f t="shared" si="340"/>
        <v>#DIV/0!</v>
      </c>
      <c r="AF195" s="397">
        <f t="shared" si="364"/>
        <v>0</v>
      </c>
      <c r="AG195" s="397">
        <f t="shared" si="364"/>
        <v>0</v>
      </c>
      <c r="AH195" s="397" t="e">
        <f t="shared" si="341"/>
        <v>#DIV/0!</v>
      </c>
      <c r="AI195" s="397">
        <f t="shared" si="364"/>
        <v>0</v>
      </c>
      <c r="AJ195" s="397">
        <f t="shared" si="364"/>
        <v>0</v>
      </c>
      <c r="AK195" s="397" t="e">
        <f t="shared" si="342"/>
        <v>#DIV/0!</v>
      </c>
      <c r="AL195" s="397">
        <f t="shared" si="364"/>
        <v>0</v>
      </c>
      <c r="AM195" s="397">
        <f t="shared" si="364"/>
        <v>0</v>
      </c>
      <c r="AN195" s="397" t="e">
        <f t="shared" si="343"/>
        <v>#DIV/0!</v>
      </c>
      <c r="AO195" s="397">
        <f>AO196</f>
        <v>0</v>
      </c>
      <c r="AP195" s="397">
        <f>AP196</f>
        <v>0</v>
      </c>
      <c r="AQ195" s="397" t="e">
        <f t="shared" si="344"/>
        <v>#DIV/0!</v>
      </c>
      <c r="AR195" s="523"/>
    </row>
    <row r="196" spans="1:44" ht="31.5" customHeight="1" x14ac:dyDescent="0.25">
      <c r="A196" s="458"/>
      <c r="B196" s="521"/>
      <c r="C196" s="522"/>
      <c r="D196" s="418" t="s">
        <v>43</v>
      </c>
      <c r="E196" s="403">
        <f t="shared" ref="E196" si="365">H196+K196+N196+Q196+T196+W196+Z196+AC196+AF196+AI196+AL196+AO196</f>
        <v>342.8</v>
      </c>
      <c r="F196" s="403">
        <f t="shared" si="356"/>
        <v>0</v>
      </c>
      <c r="G196" s="396">
        <f t="shared" si="357"/>
        <v>0</v>
      </c>
      <c r="H196" s="463"/>
      <c r="I196" s="463"/>
      <c r="J196" s="397" t="e">
        <f t="shared" si="333"/>
        <v>#DIV/0!</v>
      </c>
      <c r="K196" s="463"/>
      <c r="L196" s="463"/>
      <c r="M196" s="397" t="e">
        <f t="shared" si="334"/>
        <v>#DIV/0!</v>
      </c>
      <c r="N196" s="463"/>
      <c r="O196" s="463"/>
      <c r="P196" s="397" t="e">
        <f t="shared" si="335"/>
        <v>#DIV/0!</v>
      </c>
      <c r="Q196" s="463">
        <v>342.8</v>
      </c>
      <c r="R196" s="463"/>
      <c r="S196" s="397">
        <f t="shared" si="336"/>
        <v>0</v>
      </c>
      <c r="T196" s="463"/>
      <c r="U196" s="463"/>
      <c r="V196" s="397" t="e">
        <f t="shared" si="337"/>
        <v>#DIV/0!</v>
      </c>
      <c r="W196" s="463"/>
      <c r="X196" s="463"/>
      <c r="Y196" s="397" t="e">
        <f t="shared" si="338"/>
        <v>#DIV/0!</v>
      </c>
      <c r="Z196" s="463"/>
      <c r="AA196" s="463"/>
      <c r="AB196" s="397" t="e">
        <f t="shared" si="339"/>
        <v>#DIV/0!</v>
      </c>
      <c r="AC196" s="463"/>
      <c r="AD196" s="463"/>
      <c r="AE196" s="397" t="e">
        <f t="shared" si="340"/>
        <v>#DIV/0!</v>
      </c>
      <c r="AF196" s="524"/>
      <c r="AG196" s="463"/>
      <c r="AH196" s="397" t="e">
        <f t="shared" si="341"/>
        <v>#DIV/0!</v>
      </c>
      <c r="AI196" s="463"/>
      <c r="AJ196" s="463"/>
      <c r="AK196" s="397" t="e">
        <f t="shared" si="342"/>
        <v>#DIV/0!</v>
      </c>
      <c r="AL196" s="463"/>
      <c r="AM196" s="463"/>
      <c r="AN196" s="397" t="e">
        <f t="shared" si="343"/>
        <v>#DIV/0!</v>
      </c>
      <c r="AO196" s="463"/>
      <c r="AP196" s="463"/>
      <c r="AQ196" s="397" t="e">
        <f t="shared" si="344"/>
        <v>#DIV/0!</v>
      </c>
      <c r="AR196" s="523"/>
    </row>
    <row r="197" spans="1:44" ht="23.45" customHeight="1" x14ac:dyDescent="0.25">
      <c r="A197" s="458" t="s">
        <v>483</v>
      </c>
      <c r="B197" s="521" t="s">
        <v>482</v>
      </c>
      <c r="C197" s="522" t="s">
        <v>321</v>
      </c>
      <c r="D197" s="436" t="s">
        <v>41</v>
      </c>
      <c r="E197" s="403">
        <f>H197+K197+N197+Q197+T197+W197+Z197+AC197+AF197+AI197+AL197+AO197</f>
        <v>114</v>
      </c>
      <c r="F197" s="403">
        <f t="shared" si="356"/>
        <v>0</v>
      </c>
      <c r="G197" s="396">
        <f t="shared" si="357"/>
        <v>0</v>
      </c>
      <c r="H197" s="397">
        <f t="shared" si="364"/>
        <v>0</v>
      </c>
      <c r="I197" s="397">
        <f t="shared" si="364"/>
        <v>0</v>
      </c>
      <c r="J197" s="397" t="e">
        <f t="shared" si="333"/>
        <v>#DIV/0!</v>
      </c>
      <c r="K197" s="397">
        <f t="shared" si="364"/>
        <v>0</v>
      </c>
      <c r="L197" s="397">
        <f t="shared" si="364"/>
        <v>0</v>
      </c>
      <c r="M197" s="397" t="e">
        <f t="shared" si="334"/>
        <v>#DIV/0!</v>
      </c>
      <c r="N197" s="397">
        <f t="shared" si="364"/>
        <v>0</v>
      </c>
      <c r="O197" s="397">
        <f t="shared" si="364"/>
        <v>0</v>
      </c>
      <c r="P197" s="397" t="e">
        <f t="shared" si="335"/>
        <v>#DIV/0!</v>
      </c>
      <c r="Q197" s="397">
        <f t="shared" si="364"/>
        <v>0</v>
      </c>
      <c r="R197" s="397">
        <f t="shared" si="364"/>
        <v>0</v>
      </c>
      <c r="S197" s="397" t="e">
        <f t="shared" si="336"/>
        <v>#DIV/0!</v>
      </c>
      <c r="T197" s="397">
        <f t="shared" si="364"/>
        <v>0</v>
      </c>
      <c r="U197" s="397">
        <f t="shared" si="364"/>
        <v>0</v>
      </c>
      <c r="V197" s="397" t="e">
        <f t="shared" si="337"/>
        <v>#DIV/0!</v>
      </c>
      <c r="W197" s="397">
        <f t="shared" si="364"/>
        <v>0</v>
      </c>
      <c r="X197" s="397">
        <f t="shared" si="364"/>
        <v>0</v>
      </c>
      <c r="Y197" s="397" t="e">
        <f t="shared" si="338"/>
        <v>#DIV/0!</v>
      </c>
      <c r="Z197" s="397">
        <f t="shared" si="364"/>
        <v>0</v>
      </c>
      <c r="AA197" s="397">
        <f t="shared" si="364"/>
        <v>0</v>
      </c>
      <c r="AB197" s="397" t="e">
        <f t="shared" si="339"/>
        <v>#DIV/0!</v>
      </c>
      <c r="AC197" s="397">
        <f t="shared" si="364"/>
        <v>0</v>
      </c>
      <c r="AD197" s="397">
        <f t="shared" si="364"/>
        <v>0</v>
      </c>
      <c r="AE197" s="397" t="e">
        <f t="shared" si="340"/>
        <v>#DIV/0!</v>
      </c>
      <c r="AF197" s="397">
        <f t="shared" si="364"/>
        <v>114</v>
      </c>
      <c r="AG197" s="397">
        <f t="shared" si="364"/>
        <v>0</v>
      </c>
      <c r="AH197" s="397">
        <f t="shared" si="341"/>
        <v>0</v>
      </c>
      <c r="AI197" s="397">
        <f t="shared" si="364"/>
        <v>0</v>
      </c>
      <c r="AJ197" s="397">
        <f t="shared" si="364"/>
        <v>0</v>
      </c>
      <c r="AK197" s="397" t="e">
        <f t="shared" si="342"/>
        <v>#DIV/0!</v>
      </c>
      <c r="AL197" s="397">
        <f t="shared" si="364"/>
        <v>0</v>
      </c>
      <c r="AM197" s="397">
        <f t="shared" si="364"/>
        <v>0</v>
      </c>
      <c r="AN197" s="397" t="e">
        <f t="shared" si="343"/>
        <v>#DIV/0!</v>
      </c>
      <c r="AO197" s="397">
        <f>AO198</f>
        <v>0</v>
      </c>
      <c r="AP197" s="397">
        <f>AP198</f>
        <v>0</v>
      </c>
      <c r="AQ197" s="397" t="e">
        <f t="shared" si="344"/>
        <v>#DIV/0!</v>
      </c>
      <c r="AR197" s="523"/>
    </row>
    <row r="198" spans="1:44" ht="31.5" customHeight="1" x14ac:dyDescent="0.25">
      <c r="A198" s="458"/>
      <c r="B198" s="521"/>
      <c r="C198" s="522"/>
      <c r="D198" s="418" t="s">
        <v>43</v>
      </c>
      <c r="E198" s="403">
        <f t="shared" ref="E198" si="366">H198+K198+N198+Q198+T198+W198+Z198+AC198+AF198+AI198+AL198+AO198</f>
        <v>114</v>
      </c>
      <c r="F198" s="403">
        <f t="shared" si="356"/>
        <v>0</v>
      </c>
      <c r="G198" s="396">
        <f t="shared" si="357"/>
        <v>0</v>
      </c>
      <c r="H198" s="463"/>
      <c r="I198" s="463"/>
      <c r="J198" s="397" t="e">
        <f t="shared" si="333"/>
        <v>#DIV/0!</v>
      </c>
      <c r="K198" s="463"/>
      <c r="L198" s="463"/>
      <c r="M198" s="397" t="e">
        <f t="shared" si="334"/>
        <v>#DIV/0!</v>
      </c>
      <c r="N198" s="463"/>
      <c r="O198" s="463"/>
      <c r="P198" s="397" t="e">
        <f t="shared" si="335"/>
        <v>#DIV/0!</v>
      </c>
      <c r="Q198" s="463"/>
      <c r="R198" s="463"/>
      <c r="S198" s="397" t="e">
        <f t="shared" si="336"/>
        <v>#DIV/0!</v>
      </c>
      <c r="T198" s="463"/>
      <c r="U198" s="463"/>
      <c r="V198" s="397" t="e">
        <f t="shared" si="337"/>
        <v>#DIV/0!</v>
      </c>
      <c r="W198" s="463"/>
      <c r="X198" s="463"/>
      <c r="Y198" s="397" t="e">
        <f t="shared" si="338"/>
        <v>#DIV/0!</v>
      </c>
      <c r="Z198" s="463"/>
      <c r="AA198" s="463"/>
      <c r="AB198" s="397" t="e">
        <f t="shared" si="339"/>
        <v>#DIV/0!</v>
      </c>
      <c r="AC198" s="463"/>
      <c r="AD198" s="463"/>
      <c r="AE198" s="397" t="e">
        <f t="shared" si="340"/>
        <v>#DIV/0!</v>
      </c>
      <c r="AF198" s="524">
        <v>114</v>
      </c>
      <c r="AG198" s="463"/>
      <c r="AH198" s="397">
        <f t="shared" si="341"/>
        <v>0</v>
      </c>
      <c r="AI198" s="463"/>
      <c r="AJ198" s="463"/>
      <c r="AK198" s="397" t="e">
        <f t="shared" si="342"/>
        <v>#DIV/0!</v>
      </c>
      <c r="AL198" s="463"/>
      <c r="AM198" s="463"/>
      <c r="AN198" s="397" t="e">
        <f t="shared" si="343"/>
        <v>#DIV/0!</v>
      </c>
      <c r="AO198" s="463"/>
      <c r="AP198" s="463"/>
      <c r="AQ198" s="397" t="e">
        <f t="shared" si="344"/>
        <v>#DIV/0!</v>
      </c>
      <c r="AR198" s="523"/>
    </row>
    <row r="199" spans="1:44" ht="30.75" customHeight="1" x14ac:dyDescent="0.25">
      <c r="A199" s="458" t="s">
        <v>481</v>
      </c>
      <c r="B199" s="521" t="s">
        <v>480</v>
      </c>
      <c r="C199" s="522" t="s">
        <v>321</v>
      </c>
      <c r="D199" s="436" t="s">
        <v>41</v>
      </c>
      <c r="E199" s="403">
        <f>H199+K199+N199+Q199+T199+W199+Z199+AC199+AF199+AI199+AL199+AO199</f>
        <v>589.5</v>
      </c>
      <c r="F199" s="403">
        <f t="shared" si="356"/>
        <v>0</v>
      </c>
      <c r="G199" s="396">
        <f t="shared" si="357"/>
        <v>0</v>
      </c>
      <c r="H199" s="397">
        <f t="shared" ref="H199:AM201" si="367">H200</f>
        <v>0</v>
      </c>
      <c r="I199" s="397">
        <f t="shared" si="367"/>
        <v>0</v>
      </c>
      <c r="J199" s="397" t="e">
        <f t="shared" si="333"/>
        <v>#DIV/0!</v>
      </c>
      <c r="K199" s="397">
        <f t="shared" si="367"/>
        <v>0</v>
      </c>
      <c r="L199" s="397">
        <f t="shared" si="367"/>
        <v>0</v>
      </c>
      <c r="M199" s="397" t="e">
        <f t="shared" si="334"/>
        <v>#DIV/0!</v>
      </c>
      <c r="N199" s="397">
        <f t="shared" si="367"/>
        <v>0</v>
      </c>
      <c r="O199" s="397">
        <f t="shared" si="367"/>
        <v>0</v>
      </c>
      <c r="P199" s="397" t="e">
        <f t="shared" si="335"/>
        <v>#DIV/0!</v>
      </c>
      <c r="Q199" s="397">
        <f t="shared" si="367"/>
        <v>0</v>
      </c>
      <c r="R199" s="397">
        <f t="shared" si="367"/>
        <v>0</v>
      </c>
      <c r="S199" s="397" t="e">
        <f t="shared" si="336"/>
        <v>#DIV/0!</v>
      </c>
      <c r="T199" s="397">
        <f t="shared" si="367"/>
        <v>0</v>
      </c>
      <c r="U199" s="397">
        <f t="shared" si="367"/>
        <v>0</v>
      </c>
      <c r="V199" s="397" t="e">
        <f t="shared" si="337"/>
        <v>#DIV/0!</v>
      </c>
      <c r="W199" s="397">
        <f t="shared" si="367"/>
        <v>0</v>
      </c>
      <c r="X199" s="397">
        <f t="shared" si="367"/>
        <v>0</v>
      </c>
      <c r="Y199" s="397" t="e">
        <f t="shared" si="338"/>
        <v>#DIV/0!</v>
      </c>
      <c r="Z199" s="397">
        <f t="shared" si="367"/>
        <v>0</v>
      </c>
      <c r="AA199" s="397">
        <f t="shared" si="367"/>
        <v>0</v>
      </c>
      <c r="AB199" s="397" t="e">
        <f t="shared" si="339"/>
        <v>#DIV/0!</v>
      </c>
      <c r="AC199" s="397">
        <f t="shared" si="367"/>
        <v>0</v>
      </c>
      <c r="AD199" s="397">
        <f t="shared" si="367"/>
        <v>0</v>
      </c>
      <c r="AE199" s="397" t="e">
        <f t="shared" si="340"/>
        <v>#DIV/0!</v>
      </c>
      <c r="AF199" s="397">
        <f t="shared" si="367"/>
        <v>589.5</v>
      </c>
      <c r="AG199" s="397">
        <f t="shared" si="367"/>
        <v>0</v>
      </c>
      <c r="AH199" s="397">
        <f t="shared" si="341"/>
        <v>0</v>
      </c>
      <c r="AI199" s="397">
        <f t="shared" si="367"/>
        <v>0</v>
      </c>
      <c r="AJ199" s="397">
        <f t="shared" si="367"/>
        <v>0</v>
      </c>
      <c r="AK199" s="397" t="e">
        <f t="shared" si="342"/>
        <v>#DIV/0!</v>
      </c>
      <c r="AL199" s="397">
        <f t="shared" si="367"/>
        <v>0</v>
      </c>
      <c r="AM199" s="397">
        <f t="shared" si="367"/>
        <v>0</v>
      </c>
      <c r="AN199" s="397" t="e">
        <f t="shared" si="343"/>
        <v>#DIV/0!</v>
      </c>
      <c r="AO199" s="397">
        <f>AO200</f>
        <v>0</v>
      </c>
      <c r="AP199" s="397">
        <f>AP200</f>
        <v>0</v>
      </c>
      <c r="AQ199" s="397" t="e">
        <f t="shared" si="344"/>
        <v>#DIV/0!</v>
      </c>
      <c r="AR199" s="523"/>
    </row>
    <row r="200" spans="1:44" ht="30.75" customHeight="1" x14ac:dyDescent="0.25">
      <c r="A200" s="458"/>
      <c r="B200" s="521"/>
      <c r="C200" s="522"/>
      <c r="D200" s="418" t="s">
        <v>43</v>
      </c>
      <c r="E200" s="403">
        <f t="shared" ref="E200" si="368">H200+K200+N200+Q200+T200+W200+Z200+AC200+AF200+AI200+AL200+AO200</f>
        <v>589.5</v>
      </c>
      <c r="F200" s="403">
        <f t="shared" si="356"/>
        <v>0</v>
      </c>
      <c r="G200" s="396">
        <f t="shared" si="357"/>
        <v>0</v>
      </c>
      <c r="H200" s="463"/>
      <c r="I200" s="463"/>
      <c r="J200" s="397" t="e">
        <f t="shared" si="333"/>
        <v>#DIV/0!</v>
      </c>
      <c r="K200" s="463"/>
      <c r="L200" s="463"/>
      <c r="M200" s="397" t="e">
        <f t="shared" si="334"/>
        <v>#DIV/0!</v>
      </c>
      <c r="N200" s="463"/>
      <c r="O200" s="463"/>
      <c r="P200" s="397" t="e">
        <f t="shared" si="335"/>
        <v>#DIV/0!</v>
      </c>
      <c r="Q200" s="463"/>
      <c r="R200" s="463"/>
      <c r="S200" s="397" t="e">
        <f t="shared" si="336"/>
        <v>#DIV/0!</v>
      </c>
      <c r="T200" s="463"/>
      <c r="U200" s="463"/>
      <c r="V200" s="397" t="e">
        <f t="shared" si="337"/>
        <v>#DIV/0!</v>
      </c>
      <c r="W200" s="463"/>
      <c r="X200" s="463"/>
      <c r="Y200" s="397" t="e">
        <f t="shared" si="338"/>
        <v>#DIV/0!</v>
      </c>
      <c r="Z200" s="463"/>
      <c r="AA200" s="463"/>
      <c r="AB200" s="397" t="e">
        <f t="shared" si="339"/>
        <v>#DIV/0!</v>
      </c>
      <c r="AC200" s="463"/>
      <c r="AD200" s="463"/>
      <c r="AE200" s="397" t="e">
        <f t="shared" si="340"/>
        <v>#DIV/0!</v>
      </c>
      <c r="AF200" s="524">
        <v>589.5</v>
      </c>
      <c r="AG200" s="463"/>
      <c r="AH200" s="397">
        <f t="shared" si="341"/>
        <v>0</v>
      </c>
      <c r="AI200" s="463"/>
      <c r="AJ200" s="463"/>
      <c r="AK200" s="397" t="e">
        <f t="shared" si="342"/>
        <v>#DIV/0!</v>
      </c>
      <c r="AL200" s="463"/>
      <c r="AM200" s="463"/>
      <c r="AN200" s="397" t="e">
        <f t="shared" si="343"/>
        <v>#DIV/0!</v>
      </c>
      <c r="AO200" s="463"/>
      <c r="AP200" s="463"/>
      <c r="AQ200" s="397" t="e">
        <f t="shared" si="344"/>
        <v>#DIV/0!</v>
      </c>
      <c r="AR200" s="523"/>
    </row>
    <row r="201" spans="1:44" ht="23.45" customHeight="1" x14ac:dyDescent="0.25">
      <c r="A201" s="458" t="s">
        <v>479</v>
      </c>
      <c r="B201" s="521" t="s">
        <v>478</v>
      </c>
      <c r="C201" s="522" t="s">
        <v>321</v>
      </c>
      <c r="D201" s="436" t="s">
        <v>41</v>
      </c>
      <c r="E201" s="403">
        <f>H201+K201+N201+Q201+T201+W201+Z201+AC201+AF201+AI201+AL201+AO201</f>
        <v>2213.5</v>
      </c>
      <c r="F201" s="403">
        <f t="shared" si="356"/>
        <v>0</v>
      </c>
      <c r="G201" s="396">
        <f t="shared" si="357"/>
        <v>0</v>
      </c>
      <c r="H201" s="397">
        <f t="shared" si="367"/>
        <v>0</v>
      </c>
      <c r="I201" s="397">
        <f t="shared" si="367"/>
        <v>0</v>
      </c>
      <c r="J201" s="397" t="e">
        <f t="shared" si="333"/>
        <v>#DIV/0!</v>
      </c>
      <c r="K201" s="397">
        <f t="shared" si="367"/>
        <v>0</v>
      </c>
      <c r="L201" s="397">
        <f t="shared" si="367"/>
        <v>0</v>
      </c>
      <c r="M201" s="397" t="e">
        <f t="shared" si="334"/>
        <v>#DIV/0!</v>
      </c>
      <c r="N201" s="397">
        <f t="shared" si="367"/>
        <v>0</v>
      </c>
      <c r="O201" s="397">
        <f t="shared" si="367"/>
        <v>0</v>
      </c>
      <c r="P201" s="397" t="e">
        <f t="shared" si="335"/>
        <v>#DIV/0!</v>
      </c>
      <c r="Q201" s="397">
        <f t="shared" si="367"/>
        <v>0</v>
      </c>
      <c r="R201" s="397">
        <f t="shared" si="367"/>
        <v>0</v>
      </c>
      <c r="S201" s="397" t="e">
        <f t="shared" si="336"/>
        <v>#DIV/0!</v>
      </c>
      <c r="T201" s="397">
        <f t="shared" si="367"/>
        <v>0</v>
      </c>
      <c r="U201" s="397">
        <f t="shared" si="367"/>
        <v>0</v>
      </c>
      <c r="V201" s="397" t="e">
        <f t="shared" si="337"/>
        <v>#DIV/0!</v>
      </c>
      <c r="W201" s="397">
        <f t="shared" si="367"/>
        <v>0</v>
      </c>
      <c r="X201" s="397">
        <f t="shared" si="367"/>
        <v>0</v>
      </c>
      <c r="Y201" s="397" t="e">
        <f t="shared" si="338"/>
        <v>#DIV/0!</v>
      </c>
      <c r="Z201" s="397">
        <f t="shared" si="367"/>
        <v>0</v>
      </c>
      <c r="AA201" s="397">
        <f t="shared" si="367"/>
        <v>0</v>
      </c>
      <c r="AB201" s="397" t="e">
        <f t="shared" si="339"/>
        <v>#DIV/0!</v>
      </c>
      <c r="AC201" s="397">
        <f t="shared" si="367"/>
        <v>0</v>
      </c>
      <c r="AD201" s="397">
        <f t="shared" si="367"/>
        <v>0</v>
      </c>
      <c r="AE201" s="397" t="e">
        <f t="shared" si="340"/>
        <v>#DIV/0!</v>
      </c>
      <c r="AF201" s="397">
        <f t="shared" si="367"/>
        <v>0</v>
      </c>
      <c r="AG201" s="397">
        <f t="shared" si="367"/>
        <v>0</v>
      </c>
      <c r="AH201" s="397" t="e">
        <f t="shared" si="341"/>
        <v>#DIV/0!</v>
      </c>
      <c r="AI201" s="397">
        <f t="shared" si="367"/>
        <v>0</v>
      </c>
      <c r="AJ201" s="397">
        <f t="shared" si="367"/>
        <v>0</v>
      </c>
      <c r="AK201" s="397" t="e">
        <f t="shared" si="342"/>
        <v>#DIV/0!</v>
      </c>
      <c r="AL201" s="397">
        <f t="shared" si="367"/>
        <v>0</v>
      </c>
      <c r="AM201" s="397">
        <f t="shared" si="367"/>
        <v>0</v>
      </c>
      <c r="AN201" s="397" t="e">
        <f t="shared" si="343"/>
        <v>#DIV/0!</v>
      </c>
      <c r="AO201" s="397">
        <f>AO202</f>
        <v>2213.5</v>
      </c>
      <c r="AP201" s="397">
        <f>AP202</f>
        <v>0</v>
      </c>
      <c r="AQ201" s="397">
        <f t="shared" si="344"/>
        <v>0</v>
      </c>
      <c r="AR201" s="523"/>
    </row>
    <row r="202" spans="1:44" ht="31.5" customHeight="1" x14ac:dyDescent="0.25">
      <c r="A202" s="458"/>
      <c r="B202" s="521"/>
      <c r="C202" s="522"/>
      <c r="D202" s="418" t="s">
        <v>43</v>
      </c>
      <c r="E202" s="403">
        <f t="shared" ref="E202" si="369">H202+K202+N202+Q202+T202+W202+Z202+AC202+AF202+AI202+AL202+AO202</f>
        <v>2213.5</v>
      </c>
      <c r="F202" s="403">
        <f t="shared" si="356"/>
        <v>0</v>
      </c>
      <c r="G202" s="396">
        <f t="shared" si="357"/>
        <v>0</v>
      </c>
      <c r="H202" s="463"/>
      <c r="I202" s="463"/>
      <c r="J202" s="397" t="e">
        <f t="shared" si="333"/>
        <v>#DIV/0!</v>
      </c>
      <c r="K202" s="463"/>
      <c r="L202" s="463"/>
      <c r="M202" s="397" t="e">
        <f t="shared" si="334"/>
        <v>#DIV/0!</v>
      </c>
      <c r="N202" s="463"/>
      <c r="O202" s="463"/>
      <c r="P202" s="397" t="e">
        <f t="shared" si="335"/>
        <v>#DIV/0!</v>
      </c>
      <c r="Q202" s="463"/>
      <c r="R202" s="463"/>
      <c r="S202" s="397" t="e">
        <f t="shared" si="336"/>
        <v>#DIV/0!</v>
      </c>
      <c r="T202" s="463"/>
      <c r="U202" s="463"/>
      <c r="V202" s="397" t="e">
        <f t="shared" si="337"/>
        <v>#DIV/0!</v>
      </c>
      <c r="W202" s="463"/>
      <c r="X202" s="463"/>
      <c r="Y202" s="397" t="e">
        <f t="shared" si="338"/>
        <v>#DIV/0!</v>
      </c>
      <c r="Z202" s="463"/>
      <c r="AA202" s="463"/>
      <c r="AB202" s="397" t="e">
        <f t="shared" si="339"/>
        <v>#DIV/0!</v>
      </c>
      <c r="AC202" s="463"/>
      <c r="AD202" s="463"/>
      <c r="AE202" s="397" t="e">
        <f t="shared" si="340"/>
        <v>#DIV/0!</v>
      </c>
      <c r="AF202" s="524"/>
      <c r="AG202" s="463"/>
      <c r="AH202" s="397" t="e">
        <f t="shared" si="341"/>
        <v>#DIV/0!</v>
      </c>
      <c r="AI202" s="463"/>
      <c r="AJ202" s="463"/>
      <c r="AK202" s="397" t="e">
        <f t="shared" si="342"/>
        <v>#DIV/0!</v>
      </c>
      <c r="AL202" s="463"/>
      <c r="AM202" s="463"/>
      <c r="AN202" s="397" t="e">
        <f t="shared" si="343"/>
        <v>#DIV/0!</v>
      </c>
      <c r="AO202" s="463">
        <v>2213.5</v>
      </c>
      <c r="AP202" s="463"/>
      <c r="AQ202" s="397">
        <f t="shared" si="344"/>
        <v>0</v>
      </c>
      <c r="AR202" s="523"/>
    </row>
    <row r="203" spans="1:44" ht="23.45" customHeight="1" x14ac:dyDescent="0.25">
      <c r="A203" s="458" t="s">
        <v>477</v>
      </c>
      <c r="B203" s="521" t="s">
        <v>476</v>
      </c>
      <c r="C203" s="522" t="s">
        <v>321</v>
      </c>
      <c r="D203" s="436" t="s">
        <v>41</v>
      </c>
      <c r="E203" s="403">
        <f>H203+K203+N203+Q203+T203+W203+Z203+AC203+AF203+AI203+AL203+AO203</f>
        <v>2502.5</v>
      </c>
      <c r="F203" s="403">
        <f t="shared" si="331"/>
        <v>0</v>
      </c>
      <c r="G203" s="396">
        <f t="shared" si="332"/>
        <v>0</v>
      </c>
      <c r="H203" s="397">
        <f t="shared" ref="H203:AM205" si="370">H204</f>
        <v>0</v>
      </c>
      <c r="I203" s="397">
        <f t="shared" si="370"/>
        <v>0</v>
      </c>
      <c r="J203" s="397" t="e">
        <f t="shared" si="333"/>
        <v>#DIV/0!</v>
      </c>
      <c r="K203" s="397">
        <f t="shared" si="370"/>
        <v>0</v>
      </c>
      <c r="L203" s="397">
        <f t="shared" si="370"/>
        <v>0</v>
      </c>
      <c r="M203" s="397" t="e">
        <f t="shared" si="334"/>
        <v>#DIV/0!</v>
      </c>
      <c r="N203" s="397">
        <f t="shared" si="370"/>
        <v>0</v>
      </c>
      <c r="O203" s="397">
        <f t="shared" si="370"/>
        <v>0</v>
      </c>
      <c r="P203" s="397" t="e">
        <f t="shared" si="335"/>
        <v>#DIV/0!</v>
      </c>
      <c r="Q203" s="397">
        <f t="shared" si="370"/>
        <v>0</v>
      </c>
      <c r="R203" s="397">
        <f t="shared" si="370"/>
        <v>0</v>
      </c>
      <c r="S203" s="397" t="e">
        <f t="shared" si="336"/>
        <v>#DIV/0!</v>
      </c>
      <c r="T203" s="397">
        <f t="shared" si="370"/>
        <v>0</v>
      </c>
      <c r="U203" s="397">
        <f t="shared" si="370"/>
        <v>0</v>
      </c>
      <c r="V203" s="397" t="e">
        <f t="shared" si="337"/>
        <v>#DIV/0!</v>
      </c>
      <c r="W203" s="397">
        <f t="shared" si="370"/>
        <v>0</v>
      </c>
      <c r="X203" s="397">
        <f t="shared" si="370"/>
        <v>0</v>
      </c>
      <c r="Y203" s="397" t="e">
        <f t="shared" si="338"/>
        <v>#DIV/0!</v>
      </c>
      <c r="Z203" s="397">
        <f t="shared" si="370"/>
        <v>0</v>
      </c>
      <c r="AA203" s="397">
        <f t="shared" si="370"/>
        <v>0</v>
      </c>
      <c r="AB203" s="397" t="e">
        <f t="shared" si="339"/>
        <v>#DIV/0!</v>
      </c>
      <c r="AC203" s="397">
        <f t="shared" si="370"/>
        <v>0</v>
      </c>
      <c r="AD203" s="397">
        <f t="shared" si="370"/>
        <v>0</v>
      </c>
      <c r="AE203" s="397" t="e">
        <f t="shared" si="340"/>
        <v>#DIV/0!</v>
      </c>
      <c r="AF203" s="397">
        <f t="shared" si="370"/>
        <v>0</v>
      </c>
      <c r="AG203" s="397">
        <f t="shared" si="370"/>
        <v>0</v>
      </c>
      <c r="AH203" s="397" t="e">
        <f t="shared" si="341"/>
        <v>#DIV/0!</v>
      </c>
      <c r="AI203" s="397">
        <f t="shared" si="370"/>
        <v>0</v>
      </c>
      <c r="AJ203" s="397">
        <f t="shared" si="370"/>
        <v>0</v>
      </c>
      <c r="AK203" s="397" t="e">
        <f t="shared" si="342"/>
        <v>#DIV/0!</v>
      </c>
      <c r="AL203" s="397">
        <f t="shared" si="370"/>
        <v>0</v>
      </c>
      <c r="AM203" s="397">
        <f t="shared" si="370"/>
        <v>0</v>
      </c>
      <c r="AN203" s="397" t="e">
        <f t="shared" si="343"/>
        <v>#DIV/0!</v>
      </c>
      <c r="AO203" s="397">
        <f>AO204</f>
        <v>2502.5</v>
      </c>
      <c r="AP203" s="397">
        <f>AP204</f>
        <v>0</v>
      </c>
      <c r="AQ203" s="397">
        <f t="shared" si="344"/>
        <v>0</v>
      </c>
      <c r="AR203" s="523"/>
    </row>
    <row r="204" spans="1:44" ht="31.5" customHeight="1" x14ac:dyDescent="0.25">
      <c r="A204" s="458"/>
      <c r="B204" s="521"/>
      <c r="C204" s="522"/>
      <c r="D204" s="418" t="s">
        <v>43</v>
      </c>
      <c r="E204" s="403">
        <f t="shared" ref="E204" si="371">H204+K204+N204+Q204+T204+W204+Z204+AC204+AF204+AI204+AL204+AO204</f>
        <v>2502.5</v>
      </c>
      <c r="F204" s="403">
        <f t="shared" si="331"/>
        <v>0</v>
      </c>
      <c r="G204" s="396">
        <f t="shared" si="332"/>
        <v>0</v>
      </c>
      <c r="H204" s="463"/>
      <c r="I204" s="463"/>
      <c r="J204" s="397" t="e">
        <f t="shared" si="333"/>
        <v>#DIV/0!</v>
      </c>
      <c r="K204" s="463"/>
      <c r="L204" s="463"/>
      <c r="M204" s="397" t="e">
        <f t="shared" si="334"/>
        <v>#DIV/0!</v>
      </c>
      <c r="N204" s="463"/>
      <c r="O204" s="463"/>
      <c r="P204" s="397" t="e">
        <f t="shared" si="335"/>
        <v>#DIV/0!</v>
      </c>
      <c r="Q204" s="463"/>
      <c r="R204" s="463"/>
      <c r="S204" s="397" t="e">
        <f t="shared" si="336"/>
        <v>#DIV/0!</v>
      </c>
      <c r="T204" s="463"/>
      <c r="U204" s="463"/>
      <c r="V204" s="397" t="e">
        <f t="shared" si="337"/>
        <v>#DIV/0!</v>
      </c>
      <c r="W204" s="463"/>
      <c r="X204" s="463"/>
      <c r="Y204" s="397" t="e">
        <f t="shared" si="338"/>
        <v>#DIV/0!</v>
      </c>
      <c r="Z204" s="463"/>
      <c r="AA204" s="463"/>
      <c r="AB204" s="397" t="e">
        <f t="shared" si="339"/>
        <v>#DIV/0!</v>
      </c>
      <c r="AC204" s="463"/>
      <c r="AD204" s="463"/>
      <c r="AE204" s="397" t="e">
        <f t="shared" si="340"/>
        <v>#DIV/0!</v>
      </c>
      <c r="AF204" s="524"/>
      <c r="AG204" s="463"/>
      <c r="AH204" s="397" t="e">
        <f t="shared" si="341"/>
        <v>#DIV/0!</v>
      </c>
      <c r="AI204" s="463"/>
      <c r="AJ204" s="463"/>
      <c r="AK204" s="397" t="e">
        <f t="shared" si="342"/>
        <v>#DIV/0!</v>
      </c>
      <c r="AL204" s="463"/>
      <c r="AM204" s="463"/>
      <c r="AN204" s="397" t="e">
        <f t="shared" si="343"/>
        <v>#DIV/0!</v>
      </c>
      <c r="AO204" s="463">
        <v>2502.5</v>
      </c>
      <c r="AP204" s="463"/>
      <c r="AQ204" s="397">
        <f t="shared" si="344"/>
        <v>0</v>
      </c>
      <c r="AR204" s="523"/>
    </row>
    <row r="205" spans="1:44" ht="23.45" customHeight="1" x14ac:dyDescent="0.25">
      <c r="A205" s="458" t="s">
        <v>475</v>
      </c>
      <c r="B205" s="521" t="s">
        <v>474</v>
      </c>
      <c r="C205" s="522" t="s">
        <v>321</v>
      </c>
      <c r="D205" s="436" t="s">
        <v>41</v>
      </c>
      <c r="E205" s="403">
        <f>H205+K205+N205+Q205+T205+W205+Z205+AC205+AF205+AI205+AL205+AO205</f>
        <v>1859</v>
      </c>
      <c r="F205" s="403">
        <f t="shared" si="331"/>
        <v>0</v>
      </c>
      <c r="G205" s="396">
        <f t="shared" si="332"/>
        <v>0</v>
      </c>
      <c r="H205" s="397">
        <f t="shared" si="370"/>
        <v>0</v>
      </c>
      <c r="I205" s="397">
        <f t="shared" si="370"/>
        <v>0</v>
      </c>
      <c r="J205" s="397" t="e">
        <f t="shared" si="333"/>
        <v>#DIV/0!</v>
      </c>
      <c r="K205" s="397">
        <f t="shared" si="370"/>
        <v>0</v>
      </c>
      <c r="L205" s="397">
        <f t="shared" si="370"/>
        <v>0</v>
      </c>
      <c r="M205" s="397" t="e">
        <f t="shared" si="334"/>
        <v>#DIV/0!</v>
      </c>
      <c r="N205" s="397">
        <f t="shared" si="370"/>
        <v>0</v>
      </c>
      <c r="O205" s="397">
        <f t="shared" si="370"/>
        <v>0</v>
      </c>
      <c r="P205" s="397" t="e">
        <f t="shared" si="335"/>
        <v>#DIV/0!</v>
      </c>
      <c r="Q205" s="397">
        <f t="shared" si="370"/>
        <v>0</v>
      </c>
      <c r="R205" s="397">
        <f t="shared" si="370"/>
        <v>0</v>
      </c>
      <c r="S205" s="397" t="e">
        <f t="shared" si="336"/>
        <v>#DIV/0!</v>
      </c>
      <c r="T205" s="397">
        <f t="shared" si="370"/>
        <v>0</v>
      </c>
      <c r="U205" s="397">
        <f t="shared" si="370"/>
        <v>0</v>
      </c>
      <c r="V205" s="397" t="e">
        <f t="shared" si="337"/>
        <v>#DIV/0!</v>
      </c>
      <c r="W205" s="397">
        <f t="shared" si="370"/>
        <v>0</v>
      </c>
      <c r="X205" s="397">
        <f t="shared" si="370"/>
        <v>0</v>
      </c>
      <c r="Y205" s="397" t="e">
        <f t="shared" si="338"/>
        <v>#DIV/0!</v>
      </c>
      <c r="Z205" s="397">
        <f t="shared" si="370"/>
        <v>0</v>
      </c>
      <c r="AA205" s="397">
        <f t="shared" si="370"/>
        <v>0</v>
      </c>
      <c r="AB205" s="397" t="e">
        <f t="shared" si="339"/>
        <v>#DIV/0!</v>
      </c>
      <c r="AC205" s="397">
        <f t="shared" si="370"/>
        <v>0</v>
      </c>
      <c r="AD205" s="397">
        <f t="shared" si="370"/>
        <v>0</v>
      </c>
      <c r="AE205" s="397" t="e">
        <f t="shared" si="340"/>
        <v>#DIV/0!</v>
      </c>
      <c r="AF205" s="397">
        <f t="shared" si="370"/>
        <v>0</v>
      </c>
      <c r="AG205" s="397">
        <f t="shared" si="370"/>
        <v>0</v>
      </c>
      <c r="AH205" s="397" t="e">
        <f t="shared" si="341"/>
        <v>#DIV/0!</v>
      </c>
      <c r="AI205" s="397">
        <f t="shared" si="370"/>
        <v>0</v>
      </c>
      <c r="AJ205" s="397">
        <f t="shared" si="370"/>
        <v>0</v>
      </c>
      <c r="AK205" s="397" t="e">
        <f t="shared" si="342"/>
        <v>#DIV/0!</v>
      </c>
      <c r="AL205" s="397">
        <f t="shared" si="370"/>
        <v>0</v>
      </c>
      <c r="AM205" s="397">
        <f t="shared" si="370"/>
        <v>0</v>
      </c>
      <c r="AN205" s="397" t="e">
        <f t="shared" si="343"/>
        <v>#DIV/0!</v>
      </c>
      <c r="AO205" s="397">
        <f>AO206</f>
        <v>1859</v>
      </c>
      <c r="AP205" s="397">
        <f>AP206</f>
        <v>0</v>
      </c>
      <c r="AQ205" s="397">
        <f t="shared" si="344"/>
        <v>0</v>
      </c>
      <c r="AR205" s="523"/>
    </row>
    <row r="206" spans="1:44" ht="31.5" customHeight="1" x14ac:dyDescent="0.25">
      <c r="A206" s="458"/>
      <c r="B206" s="521"/>
      <c r="C206" s="522"/>
      <c r="D206" s="418" t="s">
        <v>43</v>
      </c>
      <c r="E206" s="403">
        <f t="shared" ref="E206" si="372">H206+K206+N206+Q206+T206+W206+Z206+AC206+AF206+AI206+AL206+AO206</f>
        <v>1859</v>
      </c>
      <c r="F206" s="403">
        <f t="shared" si="331"/>
        <v>0</v>
      </c>
      <c r="G206" s="396">
        <f t="shared" si="332"/>
        <v>0</v>
      </c>
      <c r="H206" s="463"/>
      <c r="I206" s="463"/>
      <c r="J206" s="397" t="e">
        <f t="shared" si="333"/>
        <v>#DIV/0!</v>
      </c>
      <c r="K206" s="463"/>
      <c r="L206" s="463"/>
      <c r="M206" s="397" t="e">
        <f t="shared" si="334"/>
        <v>#DIV/0!</v>
      </c>
      <c r="N206" s="463"/>
      <c r="O206" s="463"/>
      <c r="P206" s="397" t="e">
        <f t="shared" si="335"/>
        <v>#DIV/0!</v>
      </c>
      <c r="Q206" s="463"/>
      <c r="R206" s="463"/>
      <c r="S206" s="397" t="e">
        <f t="shared" si="336"/>
        <v>#DIV/0!</v>
      </c>
      <c r="T206" s="463"/>
      <c r="U206" s="463"/>
      <c r="V206" s="397" t="e">
        <f t="shared" si="337"/>
        <v>#DIV/0!</v>
      </c>
      <c r="W206" s="463"/>
      <c r="X206" s="463"/>
      <c r="Y206" s="397" t="e">
        <f t="shared" si="338"/>
        <v>#DIV/0!</v>
      </c>
      <c r="Z206" s="463"/>
      <c r="AA206" s="463"/>
      <c r="AB206" s="397" t="e">
        <f t="shared" si="339"/>
        <v>#DIV/0!</v>
      </c>
      <c r="AC206" s="463"/>
      <c r="AD206" s="463"/>
      <c r="AE206" s="397" t="e">
        <f t="shared" si="340"/>
        <v>#DIV/0!</v>
      </c>
      <c r="AF206" s="524"/>
      <c r="AG206" s="463"/>
      <c r="AH206" s="397" t="e">
        <f t="shared" si="341"/>
        <v>#DIV/0!</v>
      </c>
      <c r="AI206" s="463"/>
      <c r="AJ206" s="463"/>
      <c r="AK206" s="397" t="e">
        <f t="shared" si="342"/>
        <v>#DIV/0!</v>
      </c>
      <c r="AL206" s="463"/>
      <c r="AM206" s="463"/>
      <c r="AN206" s="397" t="e">
        <f t="shared" si="343"/>
        <v>#DIV/0!</v>
      </c>
      <c r="AO206" s="463">
        <v>1859</v>
      </c>
      <c r="AP206" s="463"/>
      <c r="AQ206" s="397">
        <f t="shared" si="344"/>
        <v>0</v>
      </c>
      <c r="AR206" s="523"/>
    </row>
    <row r="207" spans="1:44" ht="23.45" customHeight="1" x14ac:dyDescent="0.25">
      <c r="A207" s="458" t="s">
        <v>473</v>
      </c>
      <c r="B207" s="521" t="s">
        <v>472</v>
      </c>
      <c r="C207" s="522" t="s">
        <v>321</v>
      </c>
      <c r="D207" s="436" t="s">
        <v>41</v>
      </c>
      <c r="E207" s="403">
        <f>H207+K207+N207+Q207+T207+W207+Z207+AC207+AF207+AI207+AL207+AO207</f>
        <v>2644.2</v>
      </c>
      <c r="F207" s="403">
        <f t="shared" ref="F207:F210" si="373">I207+L207+O207+R207+U207+X207+AA207+AD207+AG207+AJ207+AM207+AP207</f>
        <v>0</v>
      </c>
      <c r="G207" s="396">
        <f t="shared" ref="G207:G210" si="374">F207/E207</f>
        <v>0</v>
      </c>
      <c r="H207" s="397">
        <f t="shared" ref="H207:AM209" si="375">H208</f>
        <v>0</v>
      </c>
      <c r="I207" s="397">
        <f t="shared" si="375"/>
        <v>0</v>
      </c>
      <c r="J207" s="397" t="e">
        <f t="shared" si="333"/>
        <v>#DIV/0!</v>
      </c>
      <c r="K207" s="397">
        <f t="shared" si="375"/>
        <v>0</v>
      </c>
      <c r="L207" s="397">
        <f t="shared" si="375"/>
        <v>0</v>
      </c>
      <c r="M207" s="397" t="e">
        <f t="shared" si="334"/>
        <v>#DIV/0!</v>
      </c>
      <c r="N207" s="397">
        <f t="shared" si="375"/>
        <v>0</v>
      </c>
      <c r="O207" s="397">
        <f t="shared" si="375"/>
        <v>0</v>
      </c>
      <c r="P207" s="397" t="e">
        <f t="shared" si="335"/>
        <v>#DIV/0!</v>
      </c>
      <c r="Q207" s="397">
        <f t="shared" si="375"/>
        <v>0</v>
      </c>
      <c r="R207" s="397">
        <f t="shared" si="375"/>
        <v>0</v>
      </c>
      <c r="S207" s="397" t="e">
        <f t="shared" si="336"/>
        <v>#DIV/0!</v>
      </c>
      <c r="T207" s="397">
        <f t="shared" si="375"/>
        <v>0</v>
      </c>
      <c r="U207" s="397">
        <f t="shared" si="375"/>
        <v>0</v>
      </c>
      <c r="V207" s="397" t="e">
        <f t="shared" si="337"/>
        <v>#DIV/0!</v>
      </c>
      <c r="W207" s="397">
        <f t="shared" si="375"/>
        <v>0</v>
      </c>
      <c r="X207" s="397">
        <f t="shared" si="375"/>
        <v>0</v>
      </c>
      <c r="Y207" s="397" t="e">
        <f t="shared" si="338"/>
        <v>#DIV/0!</v>
      </c>
      <c r="Z207" s="397">
        <f t="shared" si="375"/>
        <v>0</v>
      </c>
      <c r="AA207" s="397">
        <f t="shared" si="375"/>
        <v>0</v>
      </c>
      <c r="AB207" s="397" t="e">
        <f t="shared" si="339"/>
        <v>#DIV/0!</v>
      </c>
      <c r="AC207" s="397">
        <f t="shared" si="375"/>
        <v>0</v>
      </c>
      <c r="AD207" s="397">
        <f t="shared" si="375"/>
        <v>0</v>
      </c>
      <c r="AE207" s="397" t="e">
        <f t="shared" si="340"/>
        <v>#DIV/0!</v>
      </c>
      <c r="AF207" s="397">
        <f t="shared" si="375"/>
        <v>0</v>
      </c>
      <c r="AG207" s="397">
        <f t="shared" si="375"/>
        <v>0</v>
      </c>
      <c r="AH207" s="397" t="e">
        <f t="shared" si="341"/>
        <v>#DIV/0!</v>
      </c>
      <c r="AI207" s="397">
        <f t="shared" si="375"/>
        <v>0</v>
      </c>
      <c r="AJ207" s="397">
        <f t="shared" si="375"/>
        <v>0</v>
      </c>
      <c r="AK207" s="397" t="e">
        <f t="shared" si="342"/>
        <v>#DIV/0!</v>
      </c>
      <c r="AL207" s="397">
        <f t="shared" si="375"/>
        <v>0</v>
      </c>
      <c r="AM207" s="397">
        <f t="shared" si="375"/>
        <v>0</v>
      </c>
      <c r="AN207" s="397" t="e">
        <f t="shared" si="343"/>
        <v>#DIV/0!</v>
      </c>
      <c r="AO207" s="397">
        <f>AO208</f>
        <v>2644.2</v>
      </c>
      <c r="AP207" s="397">
        <f>AP208</f>
        <v>0</v>
      </c>
      <c r="AQ207" s="397">
        <f t="shared" si="344"/>
        <v>0</v>
      </c>
      <c r="AR207" s="523"/>
    </row>
    <row r="208" spans="1:44" ht="31.5" customHeight="1" x14ac:dyDescent="0.25">
      <c r="A208" s="458"/>
      <c r="B208" s="521"/>
      <c r="C208" s="522"/>
      <c r="D208" s="418" t="s">
        <v>43</v>
      </c>
      <c r="E208" s="403">
        <f t="shared" ref="E208" si="376">H208+K208+N208+Q208+T208+W208+Z208+AC208+AF208+AI208+AL208+AO208</f>
        <v>2644.2</v>
      </c>
      <c r="F208" s="403">
        <f t="shared" si="373"/>
        <v>0</v>
      </c>
      <c r="G208" s="396">
        <f t="shared" si="374"/>
        <v>0</v>
      </c>
      <c r="H208" s="463"/>
      <c r="I208" s="463"/>
      <c r="J208" s="397" t="e">
        <f t="shared" si="333"/>
        <v>#DIV/0!</v>
      </c>
      <c r="K208" s="463"/>
      <c r="L208" s="463"/>
      <c r="M208" s="397" t="e">
        <f t="shared" si="334"/>
        <v>#DIV/0!</v>
      </c>
      <c r="N208" s="463"/>
      <c r="O208" s="463"/>
      <c r="P208" s="397" t="e">
        <f t="shared" si="335"/>
        <v>#DIV/0!</v>
      </c>
      <c r="Q208" s="463"/>
      <c r="R208" s="463"/>
      <c r="S208" s="397" t="e">
        <f t="shared" si="336"/>
        <v>#DIV/0!</v>
      </c>
      <c r="T208" s="463"/>
      <c r="U208" s="463"/>
      <c r="V208" s="397" t="e">
        <f t="shared" si="337"/>
        <v>#DIV/0!</v>
      </c>
      <c r="W208" s="463"/>
      <c r="X208" s="463"/>
      <c r="Y208" s="397" t="e">
        <f t="shared" si="338"/>
        <v>#DIV/0!</v>
      </c>
      <c r="Z208" s="463"/>
      <c r="AA208" s="463"/>
      <c r="AB208" s="397" t="e">
        <f t="shared" si="339"/>
        <v>#DIV/0!</v>
      </c>
      <c r="AC208" s="463"/>
      <c r="AD208" s="463"/>
      <c r="AE208" s="397" t="e">
        <f t="shared" si="340"/>
        <v>#DIV/0!</v>
      </c>
      <c r="AF208" s="524"/>
      <c r="AG208" s="463"/>
      <c r="AH208" s="397" t="e">
        <f t="shared" si="341"/>
        <v>#DIV/0!</v>
      </c>
      <c r="AI208" s="463"/>
      <c r="AJ208" s="463"/>
      <c r="AK208" s="397" t="e">
        <f t="shared" si="342"/>
        <v>#DIV/0!</v>
      </c>
      <c r="AL208" s="463"/>
      <c r="AM208" s="463"/>
      <c r="AN208" s="397" t="e">
        <f t="shared" si="343"/>
        <v>#DIV/0!</v>
      </c>
      <c r="AO208" s="463">
        <v>2644.2</v>
      </c>
      <c r="AP208" s="463"/>
      <c r="AQ208" s="397">
        <f t="shared" si="344"/>
        <v>0</v>
      </c>
      <c r="AR208" s="523"/>
    </row>
    <row r="209" spans="1:44" ht="23.45" customHeight="1" x14ac:dyDescent="0.25">
      <c r="A209" s="458" t="s">
        <v>471</v>
      </c>
      <c r="B209" s="521" t="s">
        <v>470</v>
      </c>
      <c r="C209" s="522" t="s">
        <v>321</v>
      </c>
      <c r="D209" s="436" t="s">
        <v>41</v>
      </c>
      <c r="E209" s="403">
        <f>H209+K209+N209+Q209+T209+W209+Z209+AC209+AF209+AI209+AL209+AO209</f>
        <v>654.5</v>
      </c>
      <c r="F209" s="403">
        <f t="shared" si="373"/>
        <v>0</v>
      </c>
      <c r="G209" s="396">
        <f t="shared" si="374"/>
        <v>0</v>
      </c>
      <c r="H209" s="397">
        <f t="shared" si="375"/>
        <v>0</v>
      </c>
      <c r="I209" s="397">
        <f t="shared" si="375"/>
        <v>0</v>
      </c>
      <c r="J209" s="397" t="e">
        <f t="shared" si="333"/>
        <v>#DIV/0!</v>
      </c>
      <c r="K209" s="397">
        <f t="shared" si="375"/>
        <v>0</v>
      </c>
      <c r="L209" s="397">
        <f t="shared" si="375"/>
        <v>0</v>
      </c>
      <c r="M209" s="397" t="e">
        <f t="shared" si="334"/>
        <v>#DIV/0!</v>
      </c>
      <c r="N209" s="397">
        <f t="shared" si="375"/>
        <v>0</v>
      </c>
      <c r="O209" s="397">
        <f t="shared" si="375"/>
        <v>0</v>
      </c>
      <c r="P209" s="397" t="e">
        <f t="shared" si="335"/>
        <v>#DIV/0!</v>
      </c>
      <c r="Q209" s="397">
        <f t="shared" si="375"/>
        <v>0</v>
      </c>
      <c r="R209" s="397">
        <f t="shared" si="375"/>
        <v>0</v>
      </c>
      <c r="S209" s="397" t="e">
        <f t="shared" si="336"/>
        <v>#DIV/0!</v>
      </c>
      <c r="T209" s="397">
        <f t="shared" si="375"/>
        <v>0</v>
      </c>
      <c r="U209" s="397">
        <f t="shared" si="375"/>
        <v>0</v>
      </c>
      <c r="V209" s="397" t="e">
        <f t="shared" si="337"/>
        <v>#DIV/0!</v>
      </c>
      <c r="W209" s="397">
        <f t="shared" si="375"/>
        <v>0</v>
      </c>
      <c r="X209" s="397">
        <f t="shared" si="375"/>
        <v>0</v>
      </c>
      <c r="Y209" s="397" t="e">
        <f t="shared" si="338"/>
        <v>#DIV/0!</v>
      </c>
      <c r="Z209" s="397">
        <f t="shared" si="375"/>
        <v>0</v>
      </c>
      <c r="AA209" s="397">
        <f t="shared" si="375"/>
        <v>0</v>
      </c>
      <c r="AB209" s="397" t="e">
        <f t="shared" si="339"/>
        <v>#DIV/0!</v>
      </c>
      <c r="AC209" s="397">
        <f t="shared" si="375"/>
        <v>0</v>
      </c>
      <c r="AD209" s="397">
        <f t="shared" si="375"/>
        <v>0</v>
      </c>
      <c r="AE209" s="397" t="e">
        <f t="shared" si="340"/>
        <v>#DIV/0!</v>
      </c>
      <c r="AF209" s="397">
        <f t="shared" si="375"/>
        <v>654.5</v>
      </c>
      <c r="AG209" s="397">
        <f t="shared" si="375"/>
        <v>0</v>
      </c>
      <c r="AH209" s="397">
        <f t="shared" si="341"/>
        <v>0</v>
      </c>
      <c r="AI209" s="397">
        <f t="shared" si="375"/>
        <v>0</v>
      </c>
      <c r="AJ209" s="397">
        <f t="shared" si="375"/>
        <v>0</v>
      </c>
      <c r="AK209" s="397" t="e">
        <f t="shared" si="342"/>
        <v>#DIV/0!</v>
      </c>
      <c r="AL209" s="397">
        <f t="shared" si="375"/>
        <v>0</v>
      </c>
      <c r="AM209" s="397">
        <f t="shared" si="375"/>
        <v>0</v>
      </c>
      <c r="AN209" s="397" t="e">
        <f t="shared" si="343"/>
        <v>#DIV/0!</v>
      </c>
      <c r="AO209" s="397">
        <f>AO210</f>
        <v>0</v>
      </c>
      <c r="AP209" s="397">
        <f>AP210</f>
        <v>0</v>
      </c>
      <c r="AQ209" s="397" t="e">
        <f t="shared" si="344"/>
        <v>#DIV/0!</v>
      </c>
      <c r="AR209" s="523"/>
    </row>
    <row r="210" spans="1:44" ht="31.5" customHeight="1" x14ac:dyDescent="0.25">
      <c r="A210" s="458"/>
      <c r="B210" s="521"/>
      <c r="C210" s="522"/>
      <c r="D210" s="418" t="s">
        <v>43</v>
      </c>
      <c r="E210" s="403">
        <f t="shared" ref="E210" si="377">H210+K210+N210+Q210+T210+W210+Z210+AC210+AF210+AI210+AL210+AO210</f>
        <v>654.5</v>
      </c>
      <c r="F210" s="403">
        <f t="shared" si="373"/>
        <v>0</v>
      </c>
      <c r="G210" s="396">
        <f t="shared" si="374"/>
        <v>0</v>
      </c>
      <c r="H210" s="463"/>
      <c r="I210" s="463"/>
      <c r="J210" s="397" t="e">
        <f t="shared" si="333"/>
        <v>#DIV/0!</v>
      </c>
      <c r="K210" s="463"/>
      <c r="L210" s="463"/>
      <c r="M210" s="397" t="e">
        <f t="shared" si="334"/>
        <v>#DIV/0!</v>
      </c>
      <c r="N210" s="463"/>
      <c r="O210" s="463"/>
      <c r="P210" s="397" t="e">
        <f t="shared" si="335"/>
        <v>#DIV/0!</v>
      </c>
      <c r="Q210" s="463"/>
      <c r="R210" s="463"/>
      <c r="S210" s="397" t="e">
        <f t="shared" si="336"/>
        <v>#DIV/0!</v>
      </c>
      <c r="T210" s="463"/>
      <c r="U210" s="463"/>
      <c r="V210" s="397" t="e">
        <f t="shared" si="337"/>
        <v>#DIV/0!</v>
      </c>
      <c r="W210" s="463"/>
      <c r="X210" s="463"/>
      <c r="Y210" s="397" t="e">
        <f t="shared" si="338"/>
        <v>#DIV/0!</v>
      </c>
      <c r="Z210" s="463"/>
      <c r="AA210" s="463"/>
      <c r="AB210" s="397" t="e">
        <f t="shared" si="339"/>
        <v>#DIV/0!</v>
      </c>
      <c r="AC210" s="463"/>
      <c r="AD210" s="463"/>
      <c r="AE210" s="397" t="e">
        <f t="shared" si="340"/>
        <v>#DIV/0!</v>
      </c>
      <c r="AF210" s="524">
        <v>654.5</v>
      </c>
      <c r="AG210" s="463"/>
      <c r="AH210" s="397">
        <f t="shared" si="341"/>
        <v>0</v>
      </c>
      <c r="AI210" s="463"/>
      <c r="AJ210" s="463"/>
      <c r="AK210" s="397" t="e">
        <f t="shared" si="342"/>
        <v>#DIV/0!</v>
      </c>
      <c r="AL210" s="463"/>
      <c r="AM210" s="463"/>
      <c r="AN210" s="397" t="e">
        <f t="shared" si="343"/>
        <v>#DIV/0!</v>
      </c>
      <c r="AO210" s="463"/>
      <c r="AP210" s="463"/>
      <c r="AQ210" s="397" t="e">
        <f t="shared" si="344"/>
        <v>#DIV/0!</v>
      </c>
      <c r="AR210" s="523"/>
    </row>
    <row r="211" spans="1:44" ht="23.45" customHeight="1" x14ac:dyDescent="0.25">
      <c r="A211" s="458" t="s">
        <v>469</v>
      </c>
      <c r="B211" s="521" t="s">
        <v>468</v>
      </c>
      <c r="C211" s="522" t="s">
        <v>321</v>
      </c>
      <c r="D211" s="436" t="s">
        <v>41</v>
      </c>
      <c r="E211" s="403">
        <f>H211+K211+N211+Q211+T211+W211+Z211+AC211+AF211+AI211+AL211+AO211</f>
        <v>1127.5999999999999</v>
      </c>
      <c r="F211" s="403">
        <f t="shared" ref="F211:F214" si="378">I211+L211+O211+R211+U211+X211+AA211+AD211+AG211+AJ211+AM211+AP211</f>
        <v>0</v>
      </c>
      <c r="G211" s="396">
        <f t="shared" ref="G211:G214" si="379">F211/E211</f>
        <v>0</v>
      </c>
      <c r="H211" s="397">
        <f t="shared" ref="H211:AM213" si="380">H212</f>
        <v>0</v>
      </c>
      <c r="I211" s="397">
        <f t="shared" si="380"/>
        <v>0</v>
      </c>
      <c r="J211" s="397" t="e">
        <f t="shared" si="333"/>
        <v>#DIV/0!</v>
      </c>
      <c r="K211" s="397">
        <f t="shared" si="380"/>
        <v>0</v>
      </c>
      <c r="L211" s="397">
        <f t="shared" si="380"/>
        <v>0</v>
      </c>
      <c r="M211" s="397" t="e">
        <f t="shared" si="334"/>
        <v>#DIV/0!</v>
      </c>
      <c r="N211" s="397">
        <f t="shared" si="380"/>
        <v>0</v>
      </c>
      <c r="O211" s="397">
        <f t="shared" si="380"/>
        <v>0</v>
      </c>
      <c r="P211" s="397" t="e">
        <f t="shared" si="335"/>
        <v>#DIV/0!</v>
      </c>
      <c r="Q211" s="397">
        <f t="shared" si="380"/>
        <v>0</v>
      </c>
      <c r="R211" s="397">
        <f t="shared" si="380"/>
        <v>0</v>
      </c>
      <c r="S211" s="397" t="e">
        <f t="shared" si="336"/>
        <v>#DIV/0!</v>
      </c>
      <c r="T211" s="397">
        <f t="shared" si="380"/>
        <v>0</v>
      </c>
      <c r="U211" s="397">
        <f t="shared" si="380"/>
        <v>0</v>
      </c>
      <c r="V211" s="397" t="e">
        <f t="shared" si="337"/>
        <v>#DIV/0!</v>
      </c>
      <c r="W211" s="397">
        <f t="shared" si="380"/>
        <v>0</v>
      </c>
      <c r="X211" s="397">
        <f t="shared" si="380"/>
        <v>0</v>
      </c>
      <c r="Y211" s="397" t="e">
        <f t="shared" si="338"/>
        <v>#DIV/0!</v>
      </c>
      <c r="Z211" s="397">
        <f t="shared" si="380"/>
        <v>0</v>
      </c>
      <c r="AA211" s="397">
        <f t="shared" si="380"/>
        <v>0</v>
      </c>
      <c r="AB211" s="397" t="e">
        <f t="shared" si="339"/>
        <v>#DIV/0!</v>
      </c>
      <c r="AC211" s="397">
        <f t="shared" si="380"/>
        <v>0</v>
      </c>
      <c r="AD211" s="397">
        <f t="shared" si="380"/>
        <v>0</v>
      </c>
      <c r="AE211" s="397" t="e">
        <f t="shared" si="340"/>
        <v>#DIV/0!</v>
      </c>
      <c r="AF211" s="397">
        <f t="shared" si="380"/>
        <v>0</v>
      </c>
      <c r="AG211" s="397">
        <f t="shared" si="380"/>
        <v>0</v>
      </c>
      <c r="AH211" s="397" t="e">
        <f t="shared" si="341"/>
        <v>#DIV/0!</v>
      </c>
      <c r="AI211" s="397">
        <f t="shared" si="380"/>
        <v>0</v>
      </c>
      <c r="AJ211" s="397">
        <f t="shared" si="380"/>
        <v>0</v>
      </c>
      <c r="AK211" s="397" t="e">
        <f t="shared" si="342"/>
        <v>#DIV/0!</v>
      </c>
      <c r="AL211" s="397">
        <f t="shared" si="380"/>
        <v>0</v>
      </c>
      <c r="AM211" s="397">
        <f t="shared" si="380"/>
        <v>0</v>
      </c>
      <c r="AN211" s="397" t="e">
        <f t="shared" si="343"/>
        <v>#DIV/0!</v>
      </c>
      <c r="AO211" s="397">
        <f>AO212</f>
        <v>1127.5999999999999</v>
      </c>
      <c r="AP211" s="397">
        <f>AP212</f>
        <v>0</v>
      </c>
      <c r="AQ211" s="397">
        <f t="shared" si="344"/>
        <v>0</v>
      </c>
      <c r="AR211" s="523"/>
    </row>
    <row r="212" spans="1:44" ht="31.5" customHeight="1" x14ac:dyDescent="0.25">
      <c r="A212" s="458"/>
      <c r="B212" s="521"/>
      <c r="C212" s="522"/>
      <c r="D212" s="418" t="s">
        <v>43</v>
      </c>
      <c r="E212" s="403">
        <f t="shared" ref="E212" si="381">H212+K212+N212+Q212+T212+W212+Z212+AC212+AF212+AI212+AL212+AO212</f>
        <v>1127.5999999999999</v>
      </c>
      <c r="F212" s="403">
        <f t="shared" si="378"/>
        <v>0</v>
      </c>
      <c r="G212" s="396">
        <f t="shared" si="379"/>
        <v>0</v>
      </c>
      <c r="H212" s="463"/>
      <c r="I212" s="463"/>
      <c r="J212" s="397" t="e">
        <f t="shared" si="333"/>
        <v>#DIV/0!</v>
      </c>
      <c r="K212" s="463"/>
      <c r="L212" s="463"/>
      <c r="M212" s="397" t="e">
        <f t="shared" si="334"/>
        <v>#DIV/0!</v>
      </c>
      <c r="N212" s="463"/>
      <c r="O212" s="463"/>
      <c r="P212" s="397" t="e">
        <f t="shared" si="335"/>
        <v>#DIV/0!</v>
      </c>
      <c r="Q212" s="463"/>
      <c r="R212" s="463"/>
      <c r="S212" s="397" t="e">
        <f t="shared" si="336"/>
        <v>#DIV/0!</v>
      </c>
      <c r="T212" s="463"/>
      <c r="U212" s="463"/>
      <c r="V212" s="397" t="e">
        <f t="shared" si="337"/>
        <v>#DIV/0!</v>
      </c>
      <c r="W212" s="463"/>
      <c r="X212" s="463"/>
      <c r="Y212" s="397" t="e">
        <f t="shared" si="338"/>
        <v>#DIV/0!</v>
      </c>
      <c r="Z212" s="463"/>
      <c r="AA212" s="463"/>
      <c r="AB212" s="397" t="e">
        <f t="shared" si="339"/>
        <v>#DIV/0!</v>
      </c>
      <c r="AC212" s="463"/>
      <c r="AD212" s="463"/>
      <c r="AE212" s="397" t="e">
        <f t="shared" si="340"/>
        <v>#DIV/0!</v>
      </c>
      <c r="AF212" s="524"/>
      <c r="AG212" s="463"/>
      <c r="AH212" s="397" t="e">
        <f t="shared" si="341"/>
        <v>#DIV/0!</v>
      </c>
      <c r="AI212" s="463"/>
      <c r="AJ212" s="463"/>
      <c r="AK212" s="397" t="e">
        <f t="shared" si="342"/>
        <v>#DIV/0!</v>
      </c>
      <c r="AL212" s="463"/>
      <c r="AM212" s="463"/>
      <c r="AN212" s="397" t="e">
        <f t="shared" si="343"/>
        <v>#DIV/0!</v>
      </c>
      <c r="AO212" s="463">
        <v>1127.5999999999999</v>
      </c>
      <c r="AP212" s="463"/>
      <c r="AQ212" s="397">
        <f t="shared" si="344"/>
        <v>0</v>
      </c>
      <c r="AR212" s="523"/>
    </row>
    <row r="213" spans="1:44" ht="23.45" customHeight="1" x14ac:dyDescent="0.25">
      <c r="A213" s="458" t="s">
        <v>467</v>
      </c>
      <c r="B213" s="521" t="s">
        <v>466</v>
      </c>
      <c r="C213" s="522" t="s">
        <v>321</v>
      </c>
      <c r="D213" s="436" t="s">
        <v>41</v>
      </c>
      <c r="E213" s="403">
        <f>H213+K213+N213+Q213+T213+W213+Z213+AC213+AF213+AI213+AL213+AO213</f>
        <v>1739.9</v>
      </c>
      <c r="F213" s="403">
        <f t="shared" si="378"/>
        <v>0</v>
      </c>
      <c r="G213" s="396">
        <f t="shared" si="379"/>
        <v>0</v>
      </c>
      <c r="H213" s="397">
        <f t="shared" si="380"/>
        <v>0</v>
      </c>
      <c r="I213" s="397">
        <f t="shared" si="380"/>
        <v>0</v>
      </c>
      <c r="J213" s="397" t="e">
        <f t="shared" si="333"/>
        <v>#DIV/0!</v>
      </c>
      <c r="K213" s="397">
        <f t="shared" si="380"/>
        <v>0</v>
      </c>
      <c r="L213" s="397">
        <f t="shared" si="380"/>
        <v>0</v>
      </c>
      <c r="M213" s="397" t="e">
        <f t="shared" si="334"/>
        <v>#DIV/0!</v>
      </c>
      <c r="N213" s="397">
        <f t="shared" si="380"/>
        <v>0</v>
      </c>
      <c r="O213" s="397">
        <f t="shared" si="380"/>
        <v>0</v>
      </c>
      <c r="P213" s="397" t="e">
        <f t="shared" si="335"/>
        <v>#DIV/0!</v>
      </c>
      <c r="Q213" s="397">
        <f t="shared" si="380"/>
        <v>0</v>
      </c>
      <c r="R213" s="397">
        <f t="shared" si="380"/>
        <v>0</v>
      </c>
      <c r="S213" s="397" t="e">
        <f t="shared" si="336"/>
        <v>#DIV/0!</v>
      </c>
      <c r="T213" s="397">
        <f t="shared" si="380"/>
        <v>0</v>
      </c>
      <c r="U213" s="397">
        <f t="shared" si="380"/>
        <v>0</v>
      </c>
      <c r="V213" s="397" t="e">
        <f t="shared" si="337"/>
        <v>#DIV/0!</v>
      </c>
      <c r="W213" s="397">
        <f t="shared" si="380"/>
        <v>0</v>
      </c>
      <c r="X213" s="397">
        <f t="shared" si="380"/>
        <v>0</v>
      </c>
      <c r="Y213" s="397" t="e">
        <f t="shared" si="338"/>
        <v>#DIV/0!</v>
      </c>
      <c r="Z213" s="397">
        <f t="shared" si="380"/>
        <v>0</v>
      </c>
      <c r="AA213" s="397">
        <f t="shared" si="380"/>
        <v>0</v>
      </c>
      <c r="AB213" s="397" t="e">
        <f t="shared" si="339"/>
        <v>#DIV/0!</v>
      </c>
      <c r="AC213" s="397">
        <f t="shared" si="380"/>
        <v>0</v>
      </c>
      <c r="AD213" s="397">
        <f t="shared" si="380"/>
        <v>0</v>
      </c>
      <c r="AE213" s="397" t="e">
        <f t="shared" si="340"/>
        <v>#DIV/0!</v>
      </c>
      <c r="AF213" s="397">
        <f t="shared" si="380"/>
        <v>0</v>
      </c>
      <c r="AG213" s="397">
        <f t="shared" si="380"/>
        <v>0</v>
      </c>
      <c r="AH213" s="397" t="e">
        <f t="shared" si="341"/>
        <v>#DIV/0!</v>
      </c>
      <c r="AI213" s="397">
        <f t="shared" si="380"/>
        <v>0</v>
      </c>
      <c r="AJ213" s="397">
        <f t="shared" si="380"/>
        <v>0</v>
      </c>
      <c r="AK213" s="397" t="e">
        <f t="shared" si="342"/>
        <v>#DIV/0!</v>
      </c>
      <c r="AL213" s="397">
        <f t="shared" si="380"/>
        <v>0</v>
      </c>
      <c r="AM213" s="397">
        <f t="shared" si="380"/>
        <v>0</v>
      </c>
      <c r="AN213" s="397" t="e">
        <f t="shared" si="343"/>
        <v>#DIV/0!</v>
      </c>
      <c r="AO213" s="397">
        <f>AO214</f>
        <v>1739.9</v>
      </c>
      <c r="AP213" s="397">
        <f>AP214</f>
        <v>0</v>
      </c>
      <c r="AQ213" s="397">
        <f t="shared" si="344"/>
        <v>0</v>
      </c>
      <c r="AR213" s="523"/>
    </row>
    <row r="214" spans="1:44" ht="31.5" customHeight="1" x14ac:dyDescent="0.25">
      <c r="A214" s="458"/>
      <c r="B214" s="521"/>
      <c r="C214" s="522"/>
      <c r="D214" s="418" t="s">
        <v>43</v>
      </c>
      <c r="E214" s="403">
        <f t="shared" ref="E214" si="382">H214+K214+N214+Q214+T214+W214+Z214+AC214+AF214+AI214+AL214+AO214</f>
        <v>1739.9</v>
      </c>
      <c r="F214" s="403">
        <f t="shared" si="378"/>
        <v>0</v>
      </c>
      <c r="G214" s="396">
        <f t="shared" si="379"/>
        <v>0</v>
      </c>
      <c r="H214" s="463"/>
      <c r="I214" s="463"/>
      <c r="J214" s="397" t="e">
        <f t="shared" si="333"/>
        <v>#DIV/0!</v>
      </c>
      <c r="K214" s="463"/>
      <c r="L214" s="463"/>
      <c r="M214" s="397" t="e">
        <f t="shared" si="334"/>
        <v>#DIV/0!</v>
      </c>
      <c r="N214" s="463"/>
      <c r="O214" s="463"/>
      <c r="P214" s="397" t="e">
        <f t="shared" si="335"/>
        <v>#DIV/0!</v>
      </c>
      <c r="Q214" s="463"/>
      <c r="R214" s="463"/>
      <c r="S214" s="397" t="e">
        <f t="shared" si="336"/>
        <v>#DIV/0!</v>
      </c>
      <c r="T214" s="463"/>
      <c r="U214" s="463"/>
      <c r="V214" s="397" t="e">
        <f t="shared" si="337"/>
        <v>#DIV/0!</v>
      </c>
      <c r="W214" s="463"/>
      <c r="X214" s="463"/>
      <c r="Y214" s="397" t="e">
        <f t="shared" si="338"/>
        <v>#DIV/0!</v>
      </c>
      <c r="Z214" s="463"/>
      <c r="AA214" s="463"/>
      <c r="AB214" s="397" t="e">
        <f t="shared" si="339"/>
        <v>#DIV/0!</v>
      </c>
      <c r="AC214" s="463"/>
      <c r="AD214" s="463"/>
      <c r="AE214" s="397" t="e">
        <f t="shared" si="340"/>
        <v>#DIV/0!</v>
      </c>
      <c r="AF214" s="524"/>
      <c r="AG214" s="463"/>
      <c r="AH214" s="397" t="e">
        <f t="shared" si="341"/>
        <v>#DIV/0!</v>
      </c>
      <c r="AI214" s="463"/>
      <c r="AJ214" s="463"/>
      <c r="AK214" s="397" t="e">
        <f t="shared" si="342"/>
        <v>#DIV/0!</v>
      </c>
      <c r="AL214" s="463"/>
      <c r="AM214" s="463"/>
      <c r="AN214" s="397" t="e">
        <f t="shared" si="343"/>
        <v>#DIV/0!</v>
      </c>
      <c r="AO214" s="463">
        <v>1739.9</v>
      </c>
      <c r="AP214" s="463"/>
      <c r="AQ214" s="397">
        <f t="shared" si="344"/>
        <v>0</v>
      </c>
      <c r="AR214" s="523"/>
    </row>
    <row r="215" spans="1:44" ht="30.75" customHeight="1" x14ac:dyDescent="0.25">
      <c r="A215" s="458" t="s">
        <v>465</v>
      </c>
      <c r="B215" s="521" t="s">
        <v>464</v>
      </c>
      <c r="C215" s="522" t="s">
        <v>321</v>
      </c>
      <c r="D215" s="436" t="s">
        <v>41</v>
      </c>
      <c r="E215" s="403">
        <f>H215+K215+N215+Q215+T215+W215+Z215+AC215+AF215+AI215+AL215+AO215</f>
        <v>392.6</v>
      </c>
      <c r="F215" s="403">
        <f t="shared" si="331"/>
        <v>0</v>
      </c>
      <c r="G215" s="396">
        <f t="shared" si="332"/>
        <v>0</v>
      </c>
      <c r="H215" s="397">
        <f t="shared" ref="H215:AM219" si="383">H216</f>
        <v>0</v>
      </c>
      <c r="I215" s="397">
        <f t="shared" si="383"/>
        <v>0</v>
      </c>
      <c r="J215" s="397" t="e">
        <f t="shared" si="333"/>
        <v>#DIV/0!</v>
      </c>
      <c r="K215" s="397">
        <f t="shared" si="383"/>
        <v>0</v>
      </c>
      <c r="L215" s="397">
        <f t="shared" si="383"/>
        <v>0</v>
      </c>
      <c r="M215" s="397" t="e">
        <f t="shared" si="334"/>
        <v>#DIV/0!</v>
      </c>
      <c r="N215" s="397">
        <f t="shared" si="383"/>
        <v>0</v>
      </c>
      <c r="O215" s="397">
        <f t="shared" si="383"/>
        <v>0</v>
      </c>
      <c r="P215" s="397" t="e">
        <f t="shared" si="335"/>
        <v>#DIV/0!</v>
      </c>
      <c r="Q215" s="397">
        <f t="shared" si="383"/>
        <v>0</v>
      </c>
      <c r="R215" s="397">
        <f t="shared" si="383"/>
        <v>0</v>
      </c>
      <c r="S215" s="397" t="e">
        <f t="shared" si="336"/>
        <v>#DIV/0!</v>
      </c>
      <c r="T215" s="397">
        <f t="shared" si="383"/>
        <v>0</v>
      </c>
      <c r="U215" s="397">
        <f t="shared" si="383"/>
        <v>0</v>
      </c>
      <c r="V215" s="397" t="e">
        <f t="shared" si="337"/>
        <v>#DIV/0!</v>
      </c>
      <c r="W215" s="397">
        <f t="shared" si="383"/>
        <v>0</v>
      </c>
      <c r="X215" s="397">
        <f t="shared" si="383"/>
        <v>0</v>
      </c>
      <c r="Y215" s="397" t="e">
        <f t="shared" si="338"/>
        <v>#DIV/0!</v>
      </c>
      <c r="Z215" s="397">
        <f t="shared" si="383"/>
        <v>0</v>
      </c>
      <c r="AA215" s="397">
        <f t="shared" si="383"/>
        <v>0</v>
      </c>
      <c r="AB215" s="397" t="e">
        <f t="shared" si="339"/>
        <v>#DIV/0!</v>
      </c>
      <c r="AC215" s="397">
        <f t="shared" si="383"/>
        <v>0</v>
      </c>
      <c r="AD215" s="397">
        <f t="shared" si="383"/>
        <v>0</v>
      </c>
      <c r="AE215" s="397" t="e">
        <f t="shared" si="340"/>
        <v>#DIV/0!</v>
      </c>
      <c r="AF215" s="397">
        <f t="shared" si="383"/>
        <v>392.6</v>
      </c>
      <c r="AG215" s="397">
        <f t="shared" si="383"/>
        <v>0</v>
      </c>
      <c r="AH215" s="397">
        <f t="shared" si="341"/>
        <v>0</v>
      </c>
      <c r="AI215" s="397">
        <f t="shared" si="383"/>
        <v>0</v>
      </c>
      <c r="AJ215" s="397">
        <f t="shared" si="383"/>
        <v>0</v>
      </c>
      <c r="AK215" s="397" t="e">
        <f t="shared" si="342"/>
        <v>#DIV/0!</v>
      </c>
      <c r="AL215" s="397">
        <f t="shared" si="383"/>
        <v>0</v>
      </c>
      <c r="AM215" s="397">
        <f t="shared" si="383"/>
        <v>0</v>
      </c>
      <c r="AN215" s="397" t="e">
        <f t="shared" si="343"/>
        <v>#DIV/0!</v>
      </c>
      <c r="AO215" s="397">
        <f>AO216</f>
        <v>0</v>
      </c>
      <c r="AP215" s="397">
        <f>AP216</f>
        <v>0</v>
      </c>
      <c r="AQ215" s="397" t="e">
        <f t="shared" si="344"/>
        <v>#DIV/0!</v>
      </c>
      <c r="AR215" s="523"/>
    </row>
    <row r="216" spans="1:44" ht="30.75" customHeight="1" x14ac:dyDescent="0.25">
      <c r="A216" s="458"/>
      <c r="B216" s="521"/>
      <c r="C216" s="522"/>
      <c r="D216" s="418" t="s">
        <v>43</v>
      </c>
      <c r="E216" s="403">
        <f t="shared" ref="E216" si="384">H216+K216+N216+Q216+T216+W216+Z216+AC216+AF216+AI216+AL216+AO216</f>
        <v>392.6</v>
      </c>
      <c r="F216" s="403">
        <f t="shared" si="331"/>
        <v>0</v>
      </c>
      <c r="G216" s="396">
        <f t="shared" si="332"/>
        <v>0</v>
      </c>
      <c r="H216" s="463"/>
      <c r="I216" s="463"/>
      <c r="J216" s="397" t="e">
        <f t="shared" si="333"/>
        <v>#DIV/0!</v>
      </c>
      <c r="K216" s="463"/>
      <c r="L216" s="463"/>
      <c r="M216" s="397" t="e">
        <f t="shared" si="334"/>
        <v>#DIV/0!</v>
      </c>
      <c r="N216" s="463"/>
      <c r="O216" s="463"/>
      <c r="P216" s="397" t="e">
        <f t="shared" si="335"/>
        <v>#DIV/0!</v>
      </c>
      <c r="Q216" s="463"/>
      <c r="R216" s="463"/>
      <c r="S216" s="397" t="e">
        <f t="shared" si="336"/>
        <v>#DIV/0!</v>
      </c>
      <c r="T216" s="463"/>
      <c r="U216" s="463"/>
      <c r="V216" s="397" t="e">
        <f t="shared" si="337"/>
        <v>#DIV/0!</v>
      </c>
      <c r="W216" s="463"/>
      <c r="X216" s="463"/>
      <c r="Y216" s="397" t="e">
        <f t="shared" si="338"/>
        <v>#DIV/0!</v>
      </c>
      <c r="Z216" s="463"/>
      <c r="AA216" s="463"/>
      <c r="AB216" s="397" t="e">
        <f t="shared" si="339"/>
        <v>#DIV/0!</v>
      </c>
      <c r="AC216" s="463"/>
      <c r="AD216" s="463"/>
      <c r="AE216" s="397" t="e">
        <f t="shared" si="340"/>
        <v>#DIV/0!</v>
      </c>
      <c r="AF216" s="524">
        <v>392.6</v>
      </c>
      <c r="AG216" s="463"/>
      <c r="AH216" s="397">
        <f t="shared" si="341"/>
        <v>0</v>
      </c>
      <c r="AI216" s="463"/>
      <c r="AJ216" s="463"/>
      <c r="AK216" s="397" t="e">
        <f t="shared" si="342"/>
        <v>#DIV/0!</v>
      </c>
      <c r="AL216" s="463"/>
      <c r="AM216" s="463"/>
      <c r="AN216" s="397" t="e">
        <f t="shared" si="343"/>
        <v>#DIV/0!</v>
      </c>
      <c r="AO216" s="463"/>
      <c r="AP216" s="463"/>
      <c r="AQ216" s="397" t="e">
        <f t="shared" si="344"/>
        <v>#DIV/0!</v>
      </c>
      <c r="AR216" s="523"/>
    </row>
    <row r="217" spans="1:44" ht="23.45" customHeight="1" x14ac:dyDescent="0.25">
      <c r="A217" s="458" t="s">
        <v>463</v>
      </c>
      <c r="B217" s="521" t="s">
        <v>462</v>
      </c>
      <c r="C217" s="522" t="s">
        <v>321</v>
      </c>
      <c r="D217" s="436" t="s">
        <v>41</v>
      </c>
      <c r="E217" s="403">
        <f>H217+K217+N217+Q217+T217+W217+Z217+AC217+AF217+AI217+AL217+AO217</f>
        <v>233</v>
      </c>
      <c r="F217" s="403">
        <f t="shared" ref="F217:F218" si="385">I217+L217+O217+R217+U217+X217+AA217+AD217+AG217+AJ217+AM217+AP217</f>
        <v>0</v>
      </c>
      <c r="G217" s="396">
        <f t="shared" ref="G217:G218" si="386">F217/E217</f>
        <v>0</v>
      </c>
      <c r="H217" s="397">
        <f t="shared" si="383"/>
        <v>0</v>
      </c>
      <c r="I217" s="397">
        <f t="shared" si="383"/>
        <v>0</v>
      </c>
      <c r="J217" s="397" t="e">
        <f t="shared" si="333"/>
        <v>#DIV/0!</v>
      </c>
      <c r="K217" s="397">
        <f t="shared" si="383"/>
        <v>0</v>
      </c>
      <c r="L217" s="397">
        <f t="shared" si="383"/>
        <v>0</v>
      </c>
      <c r="M217" s="397" t="e">
        <f t="shared" si="334"/>
        <v>#DIV/0!</v>
      </c>
      <c r="N217" s="397">
        <f t="shared" si="383"/>
        <v>0</v>
      </c>
      <c r="O217" s="397">
        <f t="shared" si="383"/>
        <v>0</v>
      </c>
      <c r="P217" s="397" t="e">
        <f t="shared" si="335"/>
        <v>#DIV/0!</v>
      </c>
      <c r="Q217" s="397">
        <f t="shared" si="383"/>
        <v>0</v>
      </c>
      <c r="R217" s="397">
        <f t="shared" si="383"/>
        <v>0</v>
      </c>
      <c r="S217" s="397" t="e">
        <f t="shared" si="336"/>
        <v>#DIV/0!</v>
      </c>
      <c r="T217" s="397">
        <f t="shared" si="383"/>
        <v>0</v>
      </c>
      <c r="U217" s="397">
        <f t="shared" si="383"/>
        <v>0</v>
      </c>
      <c r="V217" s="397" t="e">
        <f t="shared" si="337"/>
        <v>#DIV/0!</v>
      </c>
      <c r="W217" s="397">
        <f t="shared" si="383"/>
        <v>0</v>
      </c>
      <c r="X217" s="397">
        <f t="shared" si="383"/>
        <v>0</v>
      </c>
      <c r="Y217" s="397" t="e">
        <f t="shared" si="338"/>
        <v>#DIV/0!</v>
      </c>
      <c r="Z217" s="397">
        <f t="shared" si="383"/>
        <v>0</v>
      </c>
      <c r="AA217" s="397">
        <f t="shared" si="383"/>
        <v>0</v>
      </c>
      <c r="AB217" s="397" t="e">
        <f t="shared" si="339"/>
        <v>#DIV/0!</v>
      </c>
      <c r="AC217" s="397">
        <f t="shared" si="383"/>
        <v>0</v>
      </c>
      <c r="AD217" s="397">
        <f t="shared" si="383"/>
        <v>0</v>
      </c>
      <c r="AE217" s="397" t="e">
        <f t="shared" si="340"/>
        <v>#DIV/0!</v>
      </c>
      <c r="AF217" s="397">
        <f t="shared" si="383"/>
        <v>233</v>
      </c>
      <c r="AG217" s="397">
        <f t="shared" si="383"/>
        <v>0</v>
      </c>
      <c r="AH217" s="397">
        <f t="shared" si="341"/>
        <v>0</v>
      </c>
      <c r="AI217" s="397">
        <f t="shared" si="383"/>
        <v>0</v>
      </c>
      <c r="AJ217" s="397">
        <f t="shared" si="383"/>
        <v>0</v>
      </c>
      <c r="AK217" s="397" t="e">
        <f t="shared" si="342"/>
        <v>#DIV/0!</v>
      </c>
      <c r="AL217" s="397">
        <f t="shared" si="383"/>
        <v>0</v>
      </c>
      <c r="AM217" s="397">
        <f t="shared" si="383"/>
        <v>0</v>
      </c>
      <c r="AN217" s="397" t="e">
        <f t="shared" si="343"/>
        <v>#DIV/0!</v>
      </c>
      <c r="AO217" s="397">
        <f>AO218</f>
        <v>0</v>
      </c>
      <c r="AP217" s="397">
        <f>AP218</f>
        <v>0</v>
      </c>
      <c r="AQ217" s="397" t="e">
        <f t="shared" si="344"/>
        <v>#DIV/0!</v>
      </c>
      <c r="AR217" s="523"/>
    </row>
    <row r="218" spans="1:44" ht="31.5" customHeight="1" x14ac:dyDescent="0.25">
      <c r="A218" s="458"/>
      <c r="B218" s="521"/>
      <c r="C218" s="522"/>
      <c r="D218" s="418" t="s">
        <v>43</v>
      </c>
      <c r="E218" s="403">
        <f t="shared" ref="E218" si="387">H218+K218+N218+Q218+T218+W218+Z218+AC218+AF218+AI218+AL218+AO218</f>
        <v>233</v>
      </c>
      <c r="F218" s="403">
        <f t="shared" si="385"/>
        <v>0</v>
      </c>
      <c r="G218" s="396">
        <f t="shared" si="386"/>
        <v>0</v>
      </c>
      <c r="H218" s="463"/>
      <c r="I218" s="463"/>
      <c r="J218" s="397" t="e">
        <f t="shared" si="333"/>
        <v>#DIV/0!</v>
      </c>
      <c r="K218" s="463"/>
      <c r="L218" s="463"/>
      <c r="M218" s="397" t="e">
        <f t="shared" si="334"/>
        <v>#DIV/0!</v>
      </c>
      <c r="N218" s="463"/>
      <c r="O218" s="463"/>
      <c r="P218" s="397" t="e">
        <f t="shared" si="335"/>
        <v>#DIV/0!</v>
      </c>
      <c r="Q218" s="463"/>
      <c r="R218" s="463"/>
      <c r="S218" s="397" t="e">
        <f t="shared" si="336"/>
        <v>#DIV/0!</v>
      </c>
      <c r="T218" s="463"/>
      <c r="U218" s="463"/>
      <c r="V218" s="397" t="e">
        <f t="shared" si="337"/>
        <v>#DIV/0!</v>
      </c>
      <c r="W218" s="463"/>
      <c r="X218" s="463"/>
      <c r="Y218" s="397" t="e">
        <f t="shared" si="338"/>
        <v>#DIV/0!</v>
      </c>
      <c r="Z218" s="463"/>
      <c r="AA218" s="463"/>
      <c r="AB218" s="397" t="e">
        <f t="shared" si="339"/>
        <v>#DIV/0!</v>
      </c>
      <c r="AC218" s="463"/>
      <c r="AD218" s="463"/>
      <c r="AE218" s="397" t="e">
        <f t="shared" si="340"/>
        <v>#DIV/0!</v>
      </c>
      <c r="AF218" s="524">
        <v>233</v>
      </c>
      <c r="AG218" s="463"/>
      <c r="AH218" s="397">
        <f t="shared" si="341"/>
        <v>0</v>
      </c>
      <c r="AI218" s="463"/>
      <c r="AJ218" s="463"/>
      <c r="AK218" s="397" t="e">
        <f t="shared" si="342"/>
        <v>#DIV/0!</v>
      </c>
      <c r="AL218" s="463"/>
      <c r="AM218" s="463"/>
      <c r="AN218" s="397" t="e">
        <f t="shared" si="343"/>
        <v>#DIV/0!</v>
      </c>
      <c r="AO218" s="463"/>
      <c r="AP218" s="463"/>
      <c r="AQ218" s="397" t="e">
        <f t="shared" si="344"/>
        <v>#DIV/0!</v>
      </c>
      <c r="AR218" s="523"/>
    </row>
    <row r="219" spans="1:44" ht="23.45" customHeight="1" x14ac:dyDescent="0.25">
      <c r="A219" s="458" t="s">
        <v>460</v>
      </c>
      <c r="B219" s="521" t="s">
        <v>461</v>
      </c>
      <c r="C219" s="522" t="s">
        <v>321</v>
      </c>
      <c r="D219" s="436" t="s">
        <v>41</v>
      </c>
      <c r="E219" s="403">
        <f>H219+K219+N219+Q219+T219+W219+Z219+AC219+AF219+AI219+AL219+AO219</f>
        <v>378.6</v>
      </c>
      <c r="F219" s="403">
        <f t="shared" si="331"/>
        <v>0</v>
      </c>
      <c r="G219" s="396">
        <f t="shared" si="332"/>
        <v>0</v>
      </c>
      <c r="H219" s="397">
        <f t="shared" si="383"/>
        <v>0</v>
      </c>
      <c r="I219" s="397">
        <f t="shared" si="383"/>
        <v>0</v>
      </c>
      <c r="J219" s="397" t="e">
        <f t="shared" si="333"/>
        <v>#DIV/0!</v>
      </c>
      <c r="K219" s="397">
        <f t="shared" si="383"/>
        <v>0</v>
      </c>
      <c r="L219" s="397">
        <f t="shared" si="383"/>
        <v>0</v>
      </c>
      <c r="M219" s="397" t="e">
        <f t="shared" si="334"/>
        <v>#DIV/0!</v>
      </c>
      <c r="N219" s="397">
        <f t="shared" si="383"/>
        <v>0</v>
      </c>
      <c r="O219" s="397">
        <f t="shared" si="383"/>
        <v>0</v>
      </c>
      <c r="P219" s="397" t="e">
        <f t="shared" si="335"/>
        <v>#DIV/0!</v>
      </c>
      <c r="Q219" s="397">
        <f t="shared" si="383"/>
        <v>0</v>
      </c>
      <c r="R219" s="397">
        <f t="shared" si="383"/>
        <v>0</v>
      </c>
      <c r="S219" s="397" t="e">
        <f t="shared" si="336"/>
        <v>#DIV/0!</v>
      </c>
      <c r="T219" s="397">
        <f t="shared" si="383"/>
        <v>0</v>
      </c>
      <c r="U219" s="397">
        <f t="shared" si="383"/>
        <v>0</v>
      </c>
      <c r="V219" s="397" t="e">
        <f t="shared" si="337"/>
        <v>#DIV/0!</v>
      </c>
      <c r="W219" s="397">
        <f t="shared" si="383"/>
        <v>0</v>
      </c>
      <c r="X219" s="397">
        <f t="shared" si="383"/>
        <v>0</v>
      </c>
      <c r="Y219" s="397" t="e">
        <f t="shared" si="338"/>
        <v>#DIV/0!</v>
      </c>
      <c r="Z219" s="397">
        <f t="shared" si="383"/>
        <v>0</v>
      </c>
      <c r="AA219" s="397">
        <f t="shared" si="383"/>
        <v>0</v>
      </c>
      <c r="AB219" s="397" t="e">
        <f t="shared" si="339"/>
        <v>#DIV/0!</v>
      </c>
      <c r="AC219" s="397">
        <f t="shared" si="383"/>
        <v>0</v>
      </c>
      <c r="AD219" s="397">
        <f t="shared" si="383"/>
        <v>0</v>
      </c>
      <c r="AE219" s="397" t="e">
        <f t="shared" si="340"/>
        <v>#DIV/0!</v>
      </c>
      <c r="AF219" s="397">
        <f t="shared" si="383"/>
        <v>378.6</v>
      </c>
      <c r="AG219" s="397">
        <f t="shared" si="383"/>
        <v>0</v>
      </c>
      <c r="AH219" s="397">
        <f t="shared" si="341"/>
        <v>0</v>
      </c>
      <c r="AI219" s="397">
        <f t="shared" si="383"/>
        <v>0</v>
      </c>
      <c r="AJ219" s="397">
        <f t="shared" si="383"/>
        <v>0</v>
      </c>
      <c r="AK219" s="397" t="e">
        <f t="shared" si="342"/>
        <v>#DIV/0!</v>
      </c>
      <c r="AL219" s="397">
        <f t="shared" si="383"/>
        <v>0</v>
      </c>
      <c r="AM219" s="397">
        <f t="shared" si="383"/>
        <v>0</v>
      </c>
      <c r="AN219" s="397" t="e">
        <f t="shared" si="343"/>
        <v>#DIV/0!</v>
      </c>
      <c r="AO219" s="397">
        <f>AO220</f>
        <v>0</v>
      </c>
      <c r="AP219" s="397">
        <f>AP220</f>
        <v>0</v>
      </c>
      <c r="AQ219" s="397" t="e">
        <f t="shared" si="344"/>
        <v>#DIV/0!</v>
      </c>
      <c r="AR219" s="523"/>
    </row>
    <row r="220" spans="1:44" ht="31.5" customHeight="1" x14ac:dyDescent="0.25">
      <c r="A220" s="458"/>
      <c r="B220" s="521"/>
      <c r="C220" s="522"/>
      <c r="D220" s="418" t="s">
        <v>43</v>
      </c>
      <c r="E220" s="403">
        <f t="shared" si="345"/>
        <v>378.6</v>
      </c>
      <c r="F220" s="403">
        <f t="shared" si="331"/>
        <v>0</v>
      </c>
      <c r="G220" s="396">
        <f t="shared" si="332"/>
        <v>0</v>
      </c>
      <c r="H220" s="463"/>
      <c r="I220" s="463"/>
      <c r="J220" s="397" t="e">
        <f t="shared" si="333"/>
        <v>#DIV/0!</v>
      </c>
      <c r="K220" s="463"/>
      <c r="L220" s="463"/>
      <c r="M220" s="397" t="e">
        <f t="shared" si="334"/>
        <v>#DIV/0!</v>
      </c>
      <c r="N220" s="463"/>
      <c r="O220" s="463"/>
      <c r="P220" s="397" t="e">
        <f t="shared" si="335"/>
        <v>#DIV/0!</v>
      </c>
      <c r="Q220" s="463"/>
      <c r="R220" s="463"/>
      <c r="S220" s="397" t="e">
        <f t="shared" si="336"/>
        <v>#DIV/0!</v>
      </c>
      <c r="T220" s="463"/>
      <c r="U220" s="463"/>
      <c r="V220" s="397" t="e">
        <f t="shared" si="337"/>
        <v>#DIV/0!</v>
      </c>
      <c r="W220" s="463"/>
      <c r="X220" s="463"/>
      <c r="Y220" s="397" t="e">
        <f t="shared" si="338"/>
        <v>#DIV/0!</v>
      </c>
      <c r="Z220" s="463"/>
      <c r="AA220" s="463"/>
      <c r="AB220" s="397" t="e">
        <f t="shared" si="339"/>
        <v>#DIV/0!</v>
      </c>
      <c r="AC220" s="463"/>
      <c r="AD220" s="463"/>
      <c r="AE220" s="397" t="e">
        <f t="shared" si="340"/>
        <v>#DIV/0!</v>
      </c>
      <c r="AF220" s="524">
        <v>378.6</v>
      </c>
      <c r="AG220" s="463"/>
      <c r="AH220" s="397">
        <f t="shared" si="341"/>
        <v>0</v>
      </c>
      <c r="AI220" s="463"/>
      <c r="AJ220" s="463"/>
      <c r="AK220" s="397" t="e">
        <f t="shared" si="342"/>
        <v>#DIV/0!</v>
      </c>
      <c r="AL220" s="463"/>
      <c r="AM220" s="463"/>
      <c r="AN220" s="397" t="e">
        <f t="shared" si="343"/>
        <v>#DIV/0!</v>
      </c>
      <c r="AO220" s="463"/>
      <c r="AP220" s="463"/>
      <c r="AQ220" s="397" t="e">
        <f t="shared" si="344"/>
        <v>#DIV/0!</v>
      </c>
      <c r="AR220" s="523"/>
    </row>
    <row r="221" spans="1:44" ht="23.45" customHeight="1" x14ac:dyDescent="0.25">
      <c r="A221" s="458" t="s">
        <v>458</v>
      </c>
      <c r="B221" s="521" t="s">
        <v>459</v>
      </c>
      <c r="C221" s="522" t="s">
        <v>321</v>
      </c>
      <c r="D221" s="436" t="s">
        <v>41</v>
      </c>
      <c r="E221" s="403">
        <f>H221+K221+N221+Q221+T221+W221+Z221+AC221+AF221+AI221+AL221+AO221</f>
        <v>3497.7</v>
      </c>
      <c r="F221" s="403">
        <f t="shared" ref="F221:F222" si="388">I221+L221+O221+R221+U221+X221+AA221+AD221+AG221+AJ221+AM221+AP221</f>
        <v>0</v>
      </c>
      <c r="G221" s="396">
        <f t="shared" ref="G221:G222" si="389">F221/E221</f>
        <v>0</v>
      </c>
      <c r="H221" s="397">
        <f t="shared" ref="H221" si="390">H222</f>
        <v>0</v>
      </c>
      <c r="I221" s="397">
        <f t="shared" ref="I221" si="391">I222</f>
        <v>0</v>
      </c>
      <c r="J221" s="397" t="e">
        <f t="shared" si="333"/>
        <v>#DIV/0!</v>
      </c>
      <c r="K221" s="397">
        <f t="shared" ref="K221" si="392">K222</f>
        <v>0</v>
      </c>
      <c r="L221" s="397">
        <f t="shared" ref="L221" si="393">L222</f>
        <v>0</v>
      </c>
      <c r="M221" s="397" t="e">
        <f t="shared" si="334"/>
        <v>#DIV/0!</v>
      </c>
      <c r="N221" s="397">
        <f t="shared" ref="N221" si="394">N222</f>
        <v>0</v>
      </c>
      <c r="O221" s="397">
        <f t="shared" ref="O221" si="395">O222</f>
        <v>0</v>
      </c>
      <c r="P221" s="397" t="e">
        <f t="shared" si="335"/>
        <v>#DIV/0!</v>
      </c>
      <c r="Q221" s="397">
        <f t="shared" ref="Q221" si="396">Q222</f>
        <v>0</v>
      </c>
      <c r="R221" s="397">
        <f t="shared" ref="R221" si="397">R222</f>
        <v>0</v>
      </c>
      <c r="S221" s="397" t="e">
        <f t="shared" si="336"/>
        <v>#DIV/0!</v>
      </c>
      <c r="T221" s="397">
        <f t="shared" ref="T221" si="398">T222</f>
        <v>0</v>
      </c>
      <c r="U221" s="397">
        <f t="shared" ref="U221" si="399">U222</f>
        <v>0</v>
      </c>
      <c r="V221" s="397" t="e">
        <f t="shared" si="337"/>
        <v>#DIV/0!</v>
      </c>
      <c r="W221" s="397">
        <f t="shared" ref="W221" si="400">W222</f>
        <v>0</v>
      </c>
      <c r="X221" s="397">
        <f t="shared" ref="X221" si="401">X222</f>
        <v>0</v>
      </c>
      <c r="Y221" s="397" t="e">
        <f t="shared" si="338"/>
        <v>#DIV/0!</v>
      </c>
      <c r="Z221" s="397">
        <f t="shared" ref="Z221" si="402">Z222</f>
        <v>0</v>
      </c>
      <c r="AA221" s="397">
        <f t="shared" ref="AA221" si="403">AA222</f>
        <v>0</v>
      </c>
      <c r="AB221" s="397" t="e">
        <f t="shared" si="339"/>
        <v>#DIV/0!</v>
      </c>
      <c r="AC221" s="397">
        <f t="shared" ref="AC221" si="404">AC222</f>
        <v>0</v>
      </c>
      <c r="AD221" s="397">
        <f t="shared" ref="AD221" si="405">AD222</f>
        <v>0</v>
      </c>
      <c r="AE221" s="397" t="e">
        <f t="shared" si="340"/>
        <v>#DIV/0!</v>
      </c>
      <c r="AF221" s="397">
        <f t="shared" ref="AF221" si="406">AF222</f>
        <v>0</v>
      </c>
      <c r="AG221" s="397">
        <f t="shared" ref="AG221" si="407">AG222</f>
        <v>0</v>
      </c>
      <c r="AH221" s="397" t="e">
        <f t="shared" si="341"/>
        <v>#DIV/0!</v>
      </c>
      <c r="AI221" s="397">
        <f t="shared" ref="AI221" si="408">AI222</f>
        <v>0</v>
      </c>
      <c r="AJ221" s="397">
        <f t="shared" ref="AJ221" si="409">AJ222</f>
        <v>0</v>
      </c>
      <c r="AK221" s="397" t="e">
        <f t="shared" si="342"/>
        <v>#DIV/0!</v>
      </c>
      <c r="AL221" s="397">
        <f t="shared" ref="AL221" si="410">AL222</f>
        <v>0</v>
      </c>
      <c r="AM221" s="397">
        <f t="shared" ref="AM221" si="411">AM222</f>
        <v>0</v>
      </c>
      <c r="AN221" s="397" t="e">
        <f t="shared" si="343"/>
        <v>#DIV/0!</v>
      </c>
      <c r="AO221" s="397">
        <f>AO222</f>
        <v>3497.7</v>
      </c>
      <c r="AP221" s="397">
        <f>AP222</f>
        <v>0</v>
      </c>
      <c r="AQ221" s="397">
        <f t="shared" si="344"/>
        <v>0</v>
      </c>
      <c r="AR221" s="523"/>
    </row>
    <row r="222" spans="1:44" ht="23.45" customHeight="1" x14ac:dyDescent="0.25">
      <c r="A222" s="458"/>
      <c r="B222" s="521"/>
      <c r="C222" s="522"/>
      <c r="D222" s="418" t="s">
        <v>43</v>
      </c>
      <c r="E222" s="403">
        <f t="shared" ref="E222" si="412">H222+K222+N222+Q222+T222+W222+Z222+AC222+AF222+AI222+AL222+AO222</f>
        <v>3497.7</v>
      </c>
      <c r="F222" s="403">
        <f t="shared" si="388"/>
        <v>0</v>
      </c>
      <c r="G222" s="396">
        <f t="shared" si="389"/>
        <v>0</v>
      </c>
      <c r="H222" s="463"/>
      <c r="I222" s="463"/>
      <c r="J222" s="397" t="e">
        <f t="shared" si="333"/>
        <v>#DIV/0!</v>
      </c>
      <c r="K222" s="463"/>
      <c r="L222" s="463"/>
      <c r="M222" s="397" t="e">
        <f t="shared" si="334"/>
        <v>#DIV/0!</v>
      </c>
      <c r="N222" s="463"/>
      <c r="O222" s="463"/>
      <c r="P222" s="397" t="e">
        <f t="shared" si="335"/>
        <v>#DIV/0!</v>
      </c>
      <c r="Q222" s="463"/>
      <c r="R222" s="463"/>
      <c r="S222" s="397" t="e">
        <f t="shared" si="336"/>
        <v>#DIV/0!</v>
      </c>
      <c r="T222" s="463"/>
      <c r="U222" s="463"/>
      <c r="V222" s="397" t="e">
        <f t="shared" si="337"/>
        <v>#DIV/0!</v>
      </c>
      <c r="W222" s="463"/>
      <c r="X222" s="463"/>
      <c r="Y222" s="397" t="e">
        <f t="shared" si="338"/>
        <v>#DIV/0!</v>
      </c>
      <c r="Z222" s="463"/>
      <c r="AA222" s="463"/>
      <c r="AB222" s="397" t="e">
        <f t="shared" si="339"/>
        <v>#DIV/0!</v>
      </c>
      <c r="AC222" s="463"/>
      <c r="AD222" s="463"/>
      <c r="AE222" s="397" t="e">
        <f t="shared" si="340"/>
        <v>#DIV/0!</v>
      </c>
      <c r="AF222" s="524"/>
      <c r="AG222" s="463"/>
      <c r="AH222" s="397" t="e">
        <f t="shared" si="341"/>
        <v>#DIV/0!</v>
      </c>
      <c r="AI222" s="463"/>
      <c r="AJ222" s="463"/>
      <c r="AK222" s="397" t="e">
        <f t="shared" si="342"/>
        <v>#DIV/0!</v>
      </c>
      <c r="AL222" s="463"/>
      <c r="AM222" s="463"/>
      <c r="AN222" s="397" t="e">
        <f t="shared" si="343"/>
        <v>#DIV/0!</v>
      </c>
      <c r="AO222" s="463">
        <v>3497.7</v>
      </c>
      <c r="AP222" s="463"/>
      <c r="AQ222" s="397">
        <f t="shared" si="344"/>
        <v>0</v>
      </c>
      <c r="AR222" s="523"/>
    </row>
    <row r="223" spans="1:44" ht="23.45" customHeight="1" x14ac:dyDescent="0.25">
      <c r="A223" s="458" t="s">
        <v>456</v>
      </c>
      <c r="B223" s="521" t="s">
        <v>457</v>
      </c>
      <c r="C223" s="522" t="s">
        <v>321</v>
      </c>
      <c r="D223" s="436" t="s">
        <v>41</v>
      </c>
      <c r="E223" s="403">
        <f>H223+K223+N223+Q223+T223+W223+Z223+AC223+AF223+AI223+AL223+AO223</f>
        <v>461.4</v>
      </c>
      <c r="F223" s="403">
        <f t="shared" ref="F223:F236" si="413">I223+L223+O223+R223+U223+X223+AA223+AD223+AG223+AJ223+AM223+AP223</f>
        <v>0</v>
      </c>
      <c r="G223" s="396">
        <f t="shared" ref="G223:G236" si="414">F223/E223</f>
        <v>0</v>
      </c>
      <c r="H223" s="397">
        <f t="shared" ref="H223" si="415">H224</f>
        <v>0</v>
      </c>
      <c r="I223" s="397">
        <f t="shared" ref="I223" si="416">I224</f>
        <v>0</v>
      </c>
      <c r="J223" s="397" t="e">
        <f t="shared" si="333"/>
        <v>#DIV/0!</v>
      </c>
      <c r="K223" s="397">
        <f t="shared" ref="K223" si="417">K224</f>
        <v>0</v>
      </c>
      <c r="L223" s="397">
        <f t="shared" ref="L223" si="418">L224</f>
        <v>0</v>
      </c>
      <c r="M223" s="397" t="e">
        <f t="shared" si="334"/>
        <v>#DIV/0!</v>
      </c>
      <c r="N223" s="397">
        <f t="shared" ref="N223" si="419">N224</f>
        <v>0</v>
      </c>
      <c r="O223" s="397">
        <f t="shared" ref="O223" si="420">O224</f>
        <v>0</v>
      </c>
      <c r="P223" s="397" t="e">
        <f t="shared" si="335"/>
        <v>#DIV/0!</v>
      </c>
      <c r="Q223" s="397">
        <f t="shared" ref="Q223" si="421">Q224</f>
        <v>0</v>
      </c>
      <c r="R223" s="397">
        <f t="shared" ref="R223" si="422">R224</f>
        <v>0</v>
      </c>
      <c r="S223" s="397" t="e">
        <f t="shared" si="336"/>
        <v>#DIV/0!</v>
      </c>
      <c r="T223" s="397">
        <f t="shared" ref="T223" si="423">T224</f>
        <v>0</v>
      </c>
      <c r="U223" s="397">
        <f t="shared" ref="U223" si="424">U224</f>
        <v>0</v>
      </c>
      <c r="V223" s="397" t="e">
        <f t="shared" si="337"/>
        <v>#DIV/0!</v>
      </c>
      <c r="W223" s="397">
        <f t="shared" ref="W223" si="425">W224</f>
        <v>0</v>
      </c>
      <c r="X223" s="397">
        <f t="shared" ref="X223" si="426">X224</f>
        <v>0</v>
      </c>
      <c r="Y223" s="397" t="e">
        <f t="shared" si="338"/>
        <v>#DIV/0!</v>
      </c>
      <c r="Z223" s="397">
        <f t="shared" ref="Z223" si="427">Z224</f>
        <v>0</v>
      </c>
      <c r="AA223" s="397">
        <f t="shared" ref="AA223" si="428">AA224</f>
        <v>0</v>
      </c>
      <c r="AB223" s="397" t="e">
        <f t="shared" si="339"/>
        <v>#DIV/0!</v>
      </c>
      <c r="AC223" s="397">
        <f t="shared" ref="AC223" si="429">AC224</f>
        <v>0</v>
      </c>
      <c r="AD223" s="397">
        <f t="shared" ref="AD223" si="430">AD224</f>
        <v>0</v>
      </c>
      <c r="AE223" s="397" t="e">
        <f t="shared" si="340"/>
        <v>#DIV/0!</v>
      </c>
      <c r="AF223" s="397">
        <f t="shared" ref="AF223" si="431">AF224</f>
        <v>461.4</v>
      </c>
      <c r="AG223" s="397">
        <f t="shared" ref="AG223" si="432">AG224</f>
        <v>0</v>
      </c>
      <c r="AH223" s="397">
        <f t="shared" si="341"/>
        <v>0</v>
      </c>
      <c r="AI223" s="397">
        <f t="shared" ref="AI223" si="433">AI224</f>
        <v>0</v>
      </c>
      <c r="AJ223" s="397">
        <f t="shared" ref="AJ223" si="434">AJ224</f>
        <v>0</v>
      </c>
      <c r="AK223" s="397" t="e">
        <f t="shared" si="342"/>
        <v>#DIV/0!</v>
      </c>
      <c r="AL223" s="397">
        <f t="shared" ref="AL223" si="435">AL224</f>
        <v>0</v>
      </c>
      <c r="AM223" s="397">
        <f t="shared" ref="AM223" si="436">AM224</f>
        <v>0</v>
      </c>
      <c r="AN223" s="397" t="e">
        <f t="shared" si="343"/>
        <v>#DIV/0!</v>
      </c>
      <c r="AO223" s="397">
        <f>AO224</f>
        <v>0</v>
      </c>
      <c r="AP223" s="397">
        <f>AP224</f>
        <v>0</v>
      </c>
      <c r="AQ223" s="397" t="e">
        <f t="shared" si="344"/>
        <v>#DIV/0!</v>
      </c>
      <c r="AR223" s="523"/>
    </row>
    <row r="224" spans="1:44" ht="23.45" customHeight="1" x14ac:dyDescent="0.25">
      <c r="A224" s="458"/>
      <c r="B224" s="521"/>
      <c r="C224" s="522"/>
      <c r="D224" s="418" t="s">
        <v>43</v>
      </c>
      <c r="E224" s="403">
        <f t="shared" ref="E224" si="437">H224+K224+N224+Q224+T224+W224+Z224+AC224+AF224+AI224+AL224+AO224</f>
        <v>461.4</v>
      </c>
      <c r="F224" s="403">
        <f t="shared" si="413"/>
        <v>0</v>
      </c>
      <c r="G224" s="396">
        <f t="shared" si="414"/>
        <v>0</v>
      </c>
      <c r="H224" s="463"/>
      <c r="I224" s="463"/>
      <c r="J224" s="397" t="e">
        <f t="shared" si="333"/>
        <v>#DIV/0!</v>
      </c>
      <c r="K224" s="463"/>
      <c r="L224" s="463"/>
      <c r="M224" s="397" t="e">
        <f t="shared" si="334"/>
        <v>#DIV/0!</v>
      </c>
      <c r="N224" s="463"/>
      <c r="O224" s="463"/>
      <c r="P224" s="397" t="e">
        <f t="shared" si="335"/>
        <v>#DIV/0!</v>
      </c>
      <c r="Q224" s="463"/>
      <c r="R224" s="463"/>
      <c r="S224" s="397" t="e">
        <f t="shared" si="336"/>
        <v>#DIV/0!</v>
      </c>
      <c r="T224" s="463"/>
      <c r="U224" s="463"/>
      <c r="V224" s="397" t="e">
        <f t="shared" si="337"/>
        <v>#DIV/0!</v>
      </c>
      <c r="W224" s="463"/>
      <c r="X224" s="463"/>
      <c r="Y224" s="397" t="e">
        <f t="shared" si="338"/>
        <v>#DIV/0!</v>
      </c>
      <c r="Z224" s="463"/>
      <c r="AA224" s="463"/>
      <c r="AB224" s="397" t="e">
        <f t="shared" si="339"/>
        <v>#DIV/0!</v>
      </c>
      <c r="AC224" s="463"/>
      <c r="AD224" s="463"/>
      <c r="AE224" s="397" t="e">
        <f t="shared" si="340"/>
        <v>#DIV/0!</v>
      </c>
      <c r="AF224" s="524">
        <v>461.4</v>
      </c>
      <c r="AG224" s="463"/>
      <c r="AH224" s="397">
        <f t="shared" si="341"/>
        <v>0</v>
      </c>
      <c r="AI224" s="463"/>
      <c r="AJ224" s="463"/>
      <c r="AK224" s="397" t="e">
        <f t="shared" si="342"/>
        <v>#DIV/0!</v>
      </c>
      <c r="AL224" s="463"/>
      <c r="AM224" s="463"/>
      <c r="AN224" s="397" t="e">
        <f t="shared" si="343"/>
        <v>#DIV/0!</v>
      </c>
      <c r="AO224" s="463"/>
      <c r="AP224" s="463"/>
      <c r="AQ224" s="397" t="e">
        <f t="shared" si="344"/>
        <v>#DIV/0!</v>
      </c>
      <c r="AR224" s="523"/>
    </row>
    <row r="225" spans="1:44" ht="23.45" customHeight="1" x14ac:dyDescent="0.25">
      <c r="A225" s="458" t="s">
        <v>454</v>
      </c>
      <c r="B225" s="521" t="s">
        <v>455</v>
      </c>
      <c r="C225" s="522" t="s">
        <v>321</v>
      </c>
      <c r="D225" s="436" t="s">
        <v>41</v>
      </c>
      <c r="E225" s="403">
        <f>H225+K225+N225+Q225+T225+W225+Z225+AC225+AF225+AI225+AL225+AO225</f>
        <v>1669.5</v>
      </c>
      <c r="F225" s="403">
        <f t="shared" ref="F225:F230" si="438">I225+L225+O225+R225+U225+X225+AA225+AD225+AG225+AJ225+AM225+AP225</f>
        <v>0</v>
      </c>
      <c r="G225" s="396">
        <f t="shared" ref="G225:G230" si="439">F225/E225</f>
        <v>0</v>
      </c>
      <c r="H225" s="397">
        <f t="shared" ref="H225:I225" si="440">H226</f>
        <v>0</v>
      </c>
      <c r="I225" s="397">
        <f t="shared" si="440"/>
        <v>0</v>
      </c>
      <c r="J225" s="397" t="e">
        <f t="shared" ref="J225:J230" si="441">I225/H225*100</f>
        <v>#DIV/0!</v>
      </c>
      <c r="K225" s="397">
        <f t="shared" ref="K225:L225" si="442">K226</f>
        <v>0</v>
      </c>
      <c r="L225" s="397">
        <f t="shared" si="442"/>
        <v>0</v>
      </c>
      <c r="M225" s="397" t="e">
        <f t="shared" ref="M225:M230" si="443">L225/K225*100</f>
        <v>#DIV/0!</v>
      </c>
      <c r="N225" s="397">
        <f t="shared" ref="N225:O225" si="444">N226</f>
        <v>0</v>
      </c>
      <c r="O225" s="397">
        <f t="shared" si="444"/>
        <v>0</v>
      </c>
      <c r="P225" s="397" t="e">
        <f t="shared" ref="P225:P230" si="445">O225/N225*100</f>
        <v>#DIV/0!</v>
      </c>
      <c r="Q225" s="397">
        <f t="shared" ref="Q225:R225" si="446">Q226</f>
        <v>0</v>
      </c>
      <c r="R225" s="397">
        <f t="shared" si="446"/>
        <v>0</v>
      </c>
      <c r="S225" s="397" t="e">
        <f t="shared" ref="S225:S230" si="447">R225/Q225*100</f>
        <v>#DIV/0!</v>
      </c>
      <c r="T225" s="397">
        <f t="shared" ref="T225:U225" si="448">T226</f>
        <v>0</v>
      </c>
      <c r="U225" s="397">
        <f t="shared" si="448"/>
        <v>0</v>
      </c>
      <c r="V225" s="397" t="e">
        <f t="shared" ref="V225:V230" si="449">U225/T225*100</f>
        <v>#DIV/0!</v>
      </c>
      <c r="W225" s="397">
        <f t="shared" ref="W225:X225" si="450">W226</f>
        <v>0</v>
      </c>
      <c r="X225" s="397">
        <f t="shared" si="450"/>
        <v>0</v>
      </c>
      <c r="Y225" s="397" t="e">
        <f t="shared" ref="Y225:Y230" si="451">X225/W225*100</f>
        <v>#DIV/0!</v>
      </c>
      <c r="Z225" s="397">
        <f t="shared" ref="Z225:AA225" si="452">Z226</f>
        <v>0</v>
      </c>
      <c r="AA225" s="397">
        <f t="shared" si="452"/>
        <v>0</v>
      </c>
      <c r="AB225" s="397" t="e">
        <f t="shared" ref="AB225:AB230" si="453">AA225/Z225*100</f>
        <v>#DIV/0!</v>
      </c>
      <c r="AC225" s="397">
        <f t="shared" ref="AC225:AD225" si="454">AC226</f>
        <v>0</v>
      </c>
      <c r="AD225" s="397">
        <f t="shared" si="454"/>
        <v>0</v>
      </c>
      <c r="AE225" s="397" t="e">
        <f t="shared" ref="AE225:AE230" si="455">AD225/AC225*100</f>
        <v>#DIV/0!</v>
      </c>
      <c r="AF225" s="397">
        <f t="shared" ref="AF225:AG225" si="456">AF226</f>
        <v>0</v>
      </c>
      <c r="AG225" s="397">
        <f t="shared" si="456"/>
        <v>0</v>
      </c>
      <c r="AH225" s="397" t="e">
        <f t="shared" ref="AH225:AH230" si="457">AG225/AF225*100</f>
        <v>#DIV/0!</v>
      </c>
      <c r="AI225" s="397">
        <f t="shared" ref="AI225:AJ225" si="458">AI226</f>
        <v>0</v>
      </c>
      <c r="AJ225" s="397">
        <f t="shared" si="458"/>
        <v>0</v>
      </c>
      <c r="AK225" s="397" t="e">
        <f t="shared" ref="AK225:AK230" si="459">AJ225/AI225*100</f>
        <v>#DIV/0!</v>
      </c>
      <c r="AL225" s="397">
        <f t="shared" ref="AL225:AM225" si="460">AL226</f>
        <v>0</v>
      </c>
      <c r="AM225" s="397">
        <f t="shared" si="460"/>
        <v>0</v>
      </c>
      <c r="AN225" s="397" t="e">
        <f t="shared" ref="AN225:AN230" si="461">AM225/AL225*100</f>
        <v>#DIV/0!</v>
      </c>
      <c r="AO225" s="397">
        <f>AO226</f>
        <v>1669.5</v>
      </c>
      <c r="AP225" s="397">
        <f>AP226</f>
        <v>0</v>
      </c>
      <c r="AQ225" s="397">
        <f t="shared" ref="AQ225:AQ230" si="462">AP225/AO225*100</f>
        <v>0</v>
      </c>
      <c r="AR225" s="523"/>
    </row>
    <row r="226" spans="1:44" ht="28.5" customHeight="1" x14ac:dyDescent="0.25">
      <c r="A226" s="458"/>
      <c r="B226" s="521"/>
      <c r="C226" s="522"/>
      <c r="D226" s="418" t="s">
        <v>43</v>
      </c>
      <c r="E226" s="403">
        <f t="shared" ref="E226" si="463">H226+K226+N226+Q226+T226+W226+Z226+AC226+AF226+AI226+AL226+AO226</f>
        <v>1669.5</v>
      </c>
      <c r="F226" s="403">
        <f t="shared" si="438"/>
        <v>0</v>
      </c>
      <c r="G226" s="396">
        <f t="shared" si="439"/>
        <v>0</v>
      </c>
      <c r="H226" s="463"/>
      <c r="I226" s="463"/>
      <c r="J226" s="397" t="e">
        <f t="shared" si="441"/>
        <v>#DIV/0!</v>
      </c>
      <c r="K226" s="463"/>
      <c r="L226" s="463"/>
      <c r="M226" s="397" t="e">
        <f t="shared" si="443"/>
        <v>#DIV/0!</v>
      </c>
      <c r="N226" s="463"/>
      <c r="O226" s="463"/>
      <c r="P226" s="397" t="e">
        <f t="shared" si="445"/>
        <v>#DIV/0!</v>
      </c>
      <c r="Q226" s="463"/>
      <c r="R226" s="463"/>
      <c r="S226" s="397" t="e">
        <f t="shared" si="447"/>
        <v>#DIV/0!</v>
      </c>
      <c r="T226" s="463"/>
      <c r="U226" s="463"/>
      <c r="V226" s="397" t="e">
        <f t="shared" si="449"/>
        <v>#DIV/0!</v>
      </c>
      <c r="W226" s="463"/>
      <c r="X226" s="463"/>
      <c r="Y226" s="397" t="e">
        <f t="shared" si="451"/>
        <v>#DIV/0!</v>
      </c>
      <c r="Z226" s="463"/>
      <c r="AA226" s="463"/>
      <c r="AB226" s="397" t="e">
        <f t="shared" si="453"/>
        <v>#DIV/0!</v>
      </c>
      <c r="AC226" s="463"/>
      <c r="AD226" s="463"/>
      <c r="AE226" s="397" t="e">
        <f t="shared" si="455"/>
        <v>#DIV/0!</v>
      </c>
      <c r="AF226" s="524"/>
      <c r="AG226" s="463"/>
      <c r="AH226" s="397" t="e">
        <f t="shared" si="457"/>
        <v>#DIV/0!</v>
      </c>
      <c r="AI226" s="463"/>
      <c r="AJ226" s="463"/>
      <c r="AK226" s="397" t="e">
        <f t="shared" si="459"/>
        <v>#DIV/0!</v>
      </c>
      <c r="AL226" s="463"/>
      <c r="AM226" s="463"/>
      <c r="AN226" s="397" t="e">
        <f t="shared" si="461"/>
        <v>#DIV/0!</v>
      </c>
      <c r="AO226" s="463">
        <v>1669.5</v>
      </c>
      <c r="AP226" s="463"/>
      <c r="AQ226" s="397">
        <f t="shared" si="462"/>
        <v>0</v>
      </c>
      <c r="AR226" s="523"/>
    </row>
    <row r="227" spans="1:44" ht="23.45" customHeight="1" x14ac:dyDescent="0.25">
      <c r="A227" s="458" t="s">
        <v>453</v>
      </c>
      <c r="B227" s="521" t="s">
        <v>452</v>
      </c>
      <c r="C227" s="522" t="s">
        <v>321</v>
      </c>
      <c r="D227" s="436" t="s">
        <v>41</v>
      </c>
      <c r="E227" s="403">
        <f>H227+K227+N227+Q227+T227+W227+Z227+AC227+AF227+AI227+AL227+AO227</f>
        <v>263.39999999999998</v>
      </c>
      <c r="F227" s="403">
        <f t="shared" si="438"/>
        <v>0</v>
      </c>
      <c r="G227" s="396">
        <f t="shared" si="439"/>
        <v>0</v>
      </c>
      <c r="H227" s="397">
        <f t="shared" ref="H227:I229" si="464">H228</f>
        <v>0</v>
      </c>
      <c r="I227" s="397">
        <f t="shared" si="464"/>
        <v>0</v>
      </c>
      <c r="J227" s="397" t="e">
        <f t="shared" si="441"/>
        <v>#DIV/0!</v>
      </c>
      <c r="K227" s="397">
        <f t="shared" ref="K227:L229" si="465">K228</f>
        <v>0</v>
      </c>
      <c r="L227" s="397">
        <f t="shared" si="465"/>
        <v>0</v>
      </c>
      <c r="M227" s="397" t="e">
        <f t="shared" si="443"/>
        <v>#DIV/0!</v>
      </c>
      <c r="N227" s="397">
        <f t="shared" ref="N227:O229" si="466">N228</f>
        <v>0</v>
      </c>
      <c r="O227" s="397">
        <f t="shared" si="466"/>
        <v>0</v>
      </c>
      <c r="P227" s="397" t="e">
        <f t="shared" si="445"/>
        <v>#DIV/0!</v>
      </c>
      <c r="Q227" s="397">
        <f t="shared" ref="Q227:R229" si="467">Q228</f>
        <v>0</v>
      </c>
      <c r="R227" s="397">
        <f t="shared" si="467"/>
        <v>0</v>
      </c>
      <c r="S227" s="397" t="e">
        <f t="shared" si="447"/>
        <v>#DIV/0!</v>
      </c>
      <c r="T227" s="397">
        <f t="shared" ref="T227:U229" si="468">T228</f>
        <v>0</v>
      </c>
      <c r="U227" s="397">
        <f t="shared" si="468"/>
        <v>0</v>
      </c>
      <c r="V227" s="397" t="e">
        <f t="shared" si="449"/>
        <v>#DIV/0!</v>
      </c>
      <c r="W227" s="397">
        <f t="shared" ref="W227:X229" si="469">W228</f>
        <v>0</v>
      </c>
      <c r="X227" s="397">
        <f t="shared" si="469"/>
        <v>0</v>
      </c>
      <c r="Y227" s="397" t="e">
        <f t="shared" si="451"/>
        <v>#DIV/0!</v>
      </c>
      <c r="Z227" s="397">
        <f t="shared" ref="Z227:AA229" si="470">Z228</f>
        <v>0</v>
      </c>
      <c r="AA227" s="397">
        <f t="shared" si="470"/>
        <v>0</v>
      </c>
      <c r="AB227" s="397" t="e">
        <f t="shared" si="453"/>
        <v>#DIV/0!</v>
      </c>
      <c r="AC227" s="397">
        <f t="shared" ref="AC227:AD229" si="471">AC228</f>
        <v>0</v>
      </c>
      <c r="AD227" s="397">
        <f t="shared" si="471"/>
        <v>0</v>
      </c>
      <c r="AE227" s="397" t="e">
        <f t="shared" si="455"/>
        <v>#DIV/0!</v>
      </c>
      <c r="AF227" s="397">
        <f t="shared" ref="AF227:AG229" si="472">AF228</f>
        <v>263.39999999999998</v>
      </c>
      <c r="AG227" s="397">
        <f t="shared" si="472"/>
        <v>0</v>
      </c>
      <c r="AH227" s="397">
        <f t="shared" si="457"/>
        <v>0</v>
      </c>
      <c r="AI227" s="397">
        <f t="shared" ref="AI227:AJ229" si="473">AI228</f>
        <v>0</v>
      </c>
      <c r="AJ227" s="397">
        <f t="shared" si="473"/>
        <v>0</v>
      </c>
      <c r="AK227" s="397" t="e">
        <f t="shared" si="459"/>
        <v>#DIV/0!</v>
      </c>
      <c r="AL227" s="397">
        <f t="shared" ref="AL227:AM229" si="474">AL228</f>
        <v>0</v>
      </c>
      <c r="AM227" s="397">
        <f t="shared" si="474"/>
        <v>0</v>
      </c>
      <c r="AN227" s="397" t="e">
        <f t="shared" si="461"/>
        <v>#DIV/0!</v>
      </c>
      <c r="AO227" s="397">
        <f>AO228</f>
        <v>0</v>
      </c>
      <c r="AP227" s="397">
        <f>AP228</f>
        <v>0</v>
      </c>
      <c r="AQ227" s="397" t="e">
        <f t="shared" si="462"/>
        <v>#DIV/0!</v>
      </c>
      <c r="AR227" s="523"/>
    </row>
    <row r="228" spans="1:44" ht="23.45" customHeight="1" x14ac:dyDescent="0.25">
      <c r="A228" s="458"/>
      <c r="B228" s="521"/>
      <c r="C228" s="522"/>
      <c r="D228" s="418" t="s">
        <v>43</v>
      </c>
      <c r="E228" s="403">
        <f t="shared" ref="E228" si="475">H228+K228+N228+Q228+T228+W228+Z228+AC228+AF228+AI228+AL228+AO228</f>
        <v>263.39999999999998</v>
      </c>
      <c r="F228" s="403">
        <f t="shared" si="438"/>
        <v>0</v>
      </c>
      <c r="G228" s="396">
        <f t="shared" si="439"/>
        <v>0</v>
      </c>
      <c r="H228" s="463"/>
      <c r="I228" s="463"/>
      <c r="J228" s="397" t="e">
        <f t="shared" si="441"/>
        <v>#DIV/0!</v>
      </c>
      <c r="K228" s="463"/>
      <c r="L228" s="463"/>
      <c r="M228" s="397" t="e">
        <f t="shared" si="443"/>
        <v>#DIV/0!</v>
      </c>
      <c r="N228" s="463"/>
      <c r="O228" s="463"/>
      <c r="P228" s="397" t="e">
        <f t="shared" si="445"/>
        <v>#DIV/0!</v>
      </c>
      <c r="Q228" s="463"/>
      <c r="R228" s="463"/>
      <c r="S228" s="397" t="e">
        <f t="shared" si="447"/>
        <v>#DIV/0!</v>
      </c>
      <c r="T228" s="463"/>
      <c r="U228" s="463"/>
      <c r="V228" s="397" t="e">
        <f t="shared" si="449"/>
        <v>#DIV/0!</v>
      </c>
      <c r="W228" s="463"/>
      <c r="X228" s="463"/>
      <c r="Y228" s="397" t="e">
        <f t="shared" si="451"/>
        <v>#DIV/0!</v>
      </c>
      <c r="Z228" s="463"/>
      <c r="AA228" s="463"/>
      <c r="AB228" s="397" t="e">
        <f t="shared" si="453"/>
        <v>#DIV/0!</v>
      </c>
      <c r="AC228" s="463"/>
      <c r="AD228" s="463"/>
      <c r="AE228" s="397" t="e">
        <f t="shared" si="455"/>
        <v>#DIV/0!</v>
      </c>
      <c r="AF228" s="524">
        <v>263.39999999999998</v>
      </c>
      <c r="AG228" s="463"/>
      <c r="AH228" s="397">
        <f t="shared" si="457"/>
        <v>0</v>
      </c>
      <c r="AI228" s="463"/>
      <c r="AJ228" s="463"/>
      <c r="AK228" s="397" t="e">
        <f t="shared" si="459"/>
        <v>#DIV/0!</v>
      </c>
      <c r="AL228" s="463"/>
      <c r="AM228" s="463"/>
      <c r="AN228" s="397" t="e">
        <f t="shared" si="461"/>
        <v>#DIV/0!</v>
      </c>
      <c r="AO228" s="463"/>
      <c r="AP228" s="463"/>
      <c r="AQ228" s="397" t="e">
        <f t="shared" si="462"/>
        <v>#DIV/0!</v>
      </c>
      <c r="AR228" s="523"/>
    </row>
    <row r="229" spans="1:44" ht="23.45" customHeight="1" x14ac:dyDescent="0.25">
      <c r="A229" s="458" t="s">
        <v>451</v>
      </c>
      <c r="B229" s="521" t="s">
        <v>450</v>
      </c>
      <c r="C229" s="522" t="s">
        <v>321</v>
      </c>
      <c r="D229" s="436" t="s">
        <v>41</v>
      </c>
      <c r="E229" s="403">
        <f>H229+K229+N229+Q229+T229+W229+Z229+AC229+AF229+AI229+AL229+AO229</f>
        <v>263.39999999999998</v>
      </c>
      <c r="F229" s="403">
        <f t="shared" si="438"/>
        <v>0</v>
      </c>
      <c r="G229" s="396">
        <f t="shared" si="439"/>
        <v>0</v>
      </c>
      <c r="H229" s="397">
        <f t="shared" si="464"/>
        <v>0</v>
      </c>
      <c r="I229" s="397">
        <f t="shared" si="464"/>
        <v>0</v>
      </c>
      <c r="J229" s="397" t="e">
        <f t="shared" si="441"/>
        <v>#DIV/0!</v>
      </c>
      <c r="K229" s="397">
        <f t="shared" si="465"/>
        <v>0</v>
      </c>
      <c r="L229" s="397">
        <f t="shared" si="465"/>
        <v>0</v>
      </c>
      <c r="M229" s="397" t="e">
        <f t="shared" si="443"/>
        <v>#DIV/0!</v>
      </c>
      <c r="N229" s="397">
        <f t="shared" si="466"/>
        <v>0</v>
      </c>
      <c r="O229" s="397">
        <f t="shared" si="466"/>
        <v>0</v>
      </c>
      <c r="P229" s="397" t="e">
        <f t="shared" si="445"/>
        <v>#DIV/0!</v>
      </c>
      <c r="Q229" s="397">
        <f t="shared" si="467"/>
        <v>0</v>
      </c>
      <c r="R229" s="397">
        <f t="shared" si="467"/>
        <v>0</v>
      </c>
      <c r="S229" s="397" t="e">
        <f t="shared" si="447"/>
        <v>#DIV/0!</v>
      </c>
      <c r="T229" s="397">
        <f t="shared" si="468"/>
        <v>0</v>
      </c>
      <c r="U229" s="397">
        <f t="shared" si="468"/>
        <v>0</v>
      </c>
      <c r="V229" s="397" t="e">
        <f t="shared" si="449"/>
        <v>#DIV/0!</v>
      </c>
      <c r="W229" s="397">
        <f t="shared" si="469"/>
        <v>0</v>
      </c>
      <c r="X229" s="397">
        <f t="shared" si="469"/>
        <v>0</v>
      </c>
      <c r="Y229" s="397" t="e">
        <f t="shared" si="451"/>
        <v>#DIV/0!</v>
      </c>
      <c r="Z229" s="397">
        <f t="shared" si="470"/>
        <v>0</v>
      </c>
      <c r="AA229" s="397">
        <f t="shared" si="470"/>
        <v>0</v>
      </c>
      <c r="AB229" s="397" t="e">
        <f t="shared" si="453"/>
        <v>#DIV/0!</v>
      </c>
      <c r="AC229" s="397">
        <f t="shared" si="471"/>
        <v>0</v>
      </c>
      <c r="AD229" s="397">
        <f t="shared" si="471"/>
        <v>0</v>
      </c>
      <c r="AE229" s="397" t="e">
        <f t="shared" si="455"/>
        <v>#DIV/0!</v>
      </c>
      <c r="AF229" s="397">
        <f t="shared" si="472"/>
        <v>263.39999999999998</v>
      </c>
      <c r="AG229" s="397">
        <f t="shared" si="472"/>
        <v>0</v>
      </c>
      <c r="AH229" s="397">
        <f t="shared" si="457"/>
        <v>0</v>
      </c>
      <c r="AI229" s="397">
        <f t="shared" si="473"/>
        <v>0</v>
      </c>
      <c r="AJ229" s="397">
        <f t="shared" si="473"/>
        <v>0</v>
      </c>
      <c r="AK229" s="397" t="e">
        <f t="shared" si="459"/>
        <v>#DIV/0!</v>
      </c>
      <c r="AL229" s="397">
        <f t="shared" si="474"/>
        <v>0</v>
      </c>
      <c r="AM229" s="397">
        <f t="shared" si="474"/>
        <v>0</v>
      </c>
      <c r="AN229" s="397" t="e">
        <f t="shared" si="461"/>
        <v>#DIV/0!</v>
      </c>
      <c r="AO229" s="397">
        <f>AO230</f>
        <v>0</v>
      </c>
      <c r="AP229" s="397">
        <f>AP230</f>
        <v>0</v>
      </c>
      <c r="AQ229" s="397" t="e">
        <f t="shared" si="462"/>
        <v>#DIV/0!</v>
      </c>
      <c r="AR229" s="523"/>
    </row>
    <row r="230" spans="1:44" ht="23.45" customHeight="1" x14ac:dyDescent="0.25">
      <c r="A230" s="458"/>
      <c r="B230" s="521"/>
      <c r="C230" s="522"/>
      <c r="D230" s="418" t="s">
        <v>43</v>
      </c>
      <c r="E230" s="403">
        <f t="shared" ref="E230" si="476">H230+K230+N230+Q230+T230+W230+Z230+AC230+AF230+AI230+AL230+AO230</f>
        <v>263.39999999999998</v>
      </c>
      <c r="F230" s="403">
        <f t="shared" si="438"/>
        <v>0</v>
      </c>
      <c r="G230" s="396">
        <f t="shared" si="439"/>
        <v>0</v>
      </c>
      <c r="H230" s="463"/>
      <c r="I230" s="463"/>
      <c r="J230" s="397" t="e">
        <f t="shared" si="441"/>
        <v>#DIV/0!</v>
      </c>
      <c r="K230" s="463"/>
      <c r="L230" s="463"/>
      <c r="M230" s="397" t="e">
        <f t="shared" si="443"/>
        <v>#DIV/0!</v>
      </c>
      <c r="N230" s="463"/>
      <c r="O230" s="463"/>
      <c r="P230" s="397" t="e">
        <f t="shared" si="445"/>
        <v>#DIV/0!</v>
      </c>
      <c r="Q230" s="463"/>
      <c r="R230" s="463"/>
      <c r="S230" s="397" t="e">
        <f t="shared" si="447"/>
        <v>#DIV/0!</v>
      </c>
      <c r="T230" s="463"/>
      <c r="U230" s="463"/>
      <c r="V230" s="397" t="e">
        <f t="shared" si="449"/>
        <v>#DIV/0!</v>
      </c>
      <c r="W230" s="463"/>
      <c r="X230" s="463"/>
      <c r="Y230" s="397" t="e">
        <f t="shared" si="451"/>
        <v>#DIV/0!</v>
      </c>
      <c r="Z230" s="463"/>
      <c r="AA230" s="463"/>
      <c r="AB230" s="397" t="e">
        <f t="shared" si="453"/>
        <v>#DIV/0!</v>
      </c>
      <c r="AC230" s="463"/>
      <c r="AD230" s="463"/>
      <c r="AE230" s="397" t="e">
        <f t="shared" si="455"/>
        <v>#DIV/0!</v>
      </c>
      <c r="AF230" s="524">
        <v>263.39999999999998</v>
      </c>
      <c r="AG230" s="463"/>
      <c r="AH230" s="397">
        <f t="shared" si="457"/>
        <v>0</v>
      </c>
      <c r="AI230" s="463"/>
      <c r="AJ230" s="463"/>
      <c r="AK230" s="397" t="e">
        <f t="shared" si="459"/>
        <v>#DIV/0!</v>
      </c>
      <c r="AL230" s="463"/>
      <c r="AM230" s="463"/>
      <c r="AN230" s="397" t="e">
        <f t="shared" si="461"/>
        <v>#DIV/0!</v>
      </c>
      <c r="AO230" s="463"/>
      <c r="AP230" s="463"/>
      <c r="AQ230" s="397" t="e">
        <f t="shared" si="462"/>
        <v>#DIV/0!</v>
      </c>
      <c r="AR230" s="523"/>
    </row>
    <row r="231" spans="1:44" ht="23.45" customHeight="1" x14ac:dyDescent="0.25">
      <c r="A231" s="458" t="s">
        <v>506</v>
      </c>
      <c r="B231" s="521" t="s">
        <v>507</v>
      </c>
      <c r="C231" s="522" t="s">
        <v>321</v>
      </c>
      <c r="D231" s="436" t="s">
        <v>41</v>
      </c>
      <c r="E231" s="403">
        <f>H231+K231+N231+Q231+T231+W231+Z231+AC231+AF231+AI231+AL231+AO231</f>
        <v>375.1</v>
      </c>
      <c r="F231" s="403">
        <f t="shared" si="413"/>
        <v>0</v>
      </c>
      <c r="G231" s="396">
        <f t="shared" si="414"/>
        <v>0</v>
      </c>
      <c r="H231" s="397">
        <f t="shared" ref="H231" si="477">H232</f>
        <v>0</v>
      </c>
      <c r="I231" s="397">
        <f t="shared" ref="I231" si="478">I232</f>
        <v>0</v>
      </c>
      <c r="J231" s="397" t="e">
        <f t="shared" si="333"/>
        <v>#DIV/0!</v>
      </c>
      <c r="K231" s="397">
        <f t="shared" ref="K231" si="479">K232</f>
        <v>0</v>
      </c>
      <c r="L231" s="397">
        <f t="shared" ref="L231" si="480">L232</f>
        <v>0</v>
      </c>
      <c r="M231" s="397" t="e">
        <f t="shared" si="334"/>
        <v>#DIV/0!</v>
      </c>
      <c r="N231" s="397">
        <f t="shared" ref="N231" si="481">N232</f>
        <v>0</v>
      </c>
      <c r="O231" s="397">
        <f t="shared" ref="O231" si="482">O232</f>
        <v>0</v>
      </c>
      <c r="P231" s="397" t="e">
        <f t="shared" si="335"/>
        <v>#DIV/0!</v>
      </c>
      <c r="Q231" s="397">
        <f t="shared" ref="Q231" si="483">Q232</f>
        <v>0</v>
      </c>
      <c r="R231" s="397">
        <f t="shared" ref="R231" si="484">R232</f>
        <v>0</v>
      </c>
      <c r="S231" s="397" t="e">
        <f t="shared" si="336"/>
        <v>#DIV/0!</v>
      </c>
      <c r="T231" s="397">
        <f t="shared" ref="T231" si="485">T232</f>
        <v>0</v>
      </c>
      <c r="U231" s="397">
        <f t="shared" ref="U231" si="486">U232</f>
        <v>0</v>
      </c>
      <c r="V231" s="397" t="e">
        <f t="shared" si="337"/>
        <v>#DIV/0!</v>
      </c>
      <c r="W231" s="397">
        <f t="shared" ref="W231" si="487">W232</f>
        <v>0</v>
      </c>
      <c r="X231" s="397">
        <f t="shared" ref="X231" si="488">X232</f>
        <v>0</v>
      </c>
      <c r="Y231" s="397" t="e">
        <f t="shared" si="338"/>
        <v>#DIV/0!</v>
      </c>
      <c r="Z231" s="397">
        <f t="shared" ref="Z231" si="489">Z232</f>
        <v>0</v>
      </c>
      <c r="AA231" s="397">
        <f t="shared" ref="AA231" si="490">AA232</f>
        <v>0</v>
      </c>
      <c r="AB231" s="397" t="e">
        <f t="shared" si="339"/>
        <v>#DIV/0!</v>
      </c>
      <c r="AC231" s="397">
        <f t="shared" ref="AC231" si="491">AC232</f>
        <v>0</v>
      </c>
      <c r="AD231" s="397">
        <f t="shared" ref="AD231" si="492">AD232</f>
        <v>0</v>
      </c>
      <c r="AE231" s="397" t="e">
        <f t="shared" si="340"/>
        <v>#DIV/0!</v>
      </c>
      <c r="AF231" s="397">
        <f t="shared" ref="AF231" si="493">AF232</f>
        <v>375.1</v>
      </c>
      <c r="AG231" s="397">
        <f t="shared" ref="AG231" si="494">AG232</f>
        <v>0</v>
      </c>
      <c r="AH231" s="397">
        <f t="shared" si="341"/>
        <v>0</v>
      </c>
      <c r="AI231" s="397">
        <f t="shared" ref="AI231" si="495">AI232</f>
        <v>0</v>
      </c>
      <c r="AJ231" s="397">
        <f t="shared" ref="AJ231" si="496">AJ232</f>
        <v>0</v>
      </c>
      <c r="AK231" s="397" t="e">
        <f t="shared" si="342"/>
        <v>#DIV/0!</v>
      </c>
      <c r="AL231" s="397">
        <f t="shared" ref="AL231" si="497">AL232</f>
        <v>0</v>
      </c>
      <c r="AM231" s="397">
        <f t="shared" ref="AM231" si="498">AM232</f>
        <v>0</v>
      </c>
      <c r="AN231" s="397" t="e">
        <f t="shared" si="343"/>
        <v>#DIV/0!</v>
      </c>
      <c r="AO231" s="397">
        <f>AO232</f>
        <v>0</v>
      </c>
      <c r="AP231" s="397">
        <f>AP232</f>
        <v>0</v>
      </c>
      <c r="AQ231" s="397" t="e">
        <f t="shared" si="344"/>
        <v>#DIV/0!</v>
      </c>
      <c r="AR231" s="523"/>
    </row>
    <row r="232" spans="1:44" ht="28.5" customHeight="1" x14ac:dyDescent="0.25">
      <c r="A232" s="458"/>
      <c r="B232" s="521"/>
      <c r="C232" s="522"/>
      <c r="D232" s="418" t="s">
        <v>43</v>
      </c>
      <c r="E232" s="403">
        <f t="shared" ref="E232" si="499">H232+K232+N232+Q232+T232+W232+Z232+AC232+AF232+AI232+AL232+AO232</f>
        <v>375.1</v>
      </c>
      <c r="F232" s="403">
        <f t="shared" si="413"/>
        <v>0</v>
      </c>
      <c r="G232" s="396">
        <f t="shared" si="414"/>
        <v>0</v>
      </c>
      <c r="H232" s="463"/>
      <c r="I232" s="463"/>
      <c r="J232" s="397" t="e">
        <f t="shared" si="333"/>
        <v>#DIV/0!</v>
      </c>
      <c r="K232" s="463"/>
      <c r="L232" s="463"/>
      <c r="M232" s="397" t="e">
        <f t="shared" si="334"/>
        <v>#DIV/0!</v>
      </c>
      <c r="N232" s="463"/>
      <c r="O232" s="463"/>
      <c r="P232" s="397" t="e">
        <f t="shared" si="335"/>
        <v>#DIV/0!</v>
      </c>
      <c r="Q232" s="463"/>
      <c r="R232" s="463"/>
      <c r="S232" s="397" t="e">
        <f t="shared" si="336"/>
        <v>#DIV/0!</v>
      </c>
      <c r="T232" s="463"/>
      <c r="U232" s="463"/>
      <c r="V232" s="397" t="e">
        <f t="shared" si="337"/>
        <v>#DIV/0!</v>
      </c>
      <c r="W232" s="463"/>
      <c r="X232" s="463"/>
      <c r="Y232" s="397" t="e">
        <f t="shared" si="338"/>
        <v>#DIV/0!</v>
      </c>
      <c r="Z232" s="463"/>
      <c r="AA232" s="463"/>
      <c r="AB232" s="397" t="e">
        <f t="shared" si="339"/>
        <v>#DIV/0!</v>
      </c>
      <c r="AC232" s="463"/>
      <c r="AD232" s="463"/>
      <c r="AE232" s="397" t="e">
        <f t="shared" si="340"/>
        <v>#DIV/0!</v>
      </c>
      <c r="AF232" s="524">
        <v>375.1</v>
      </c>
      <c r="AG232" s="463"/>
      <c r="AH232" s="397">
        <f t="shared" si="341"/>
        <v>0</v>
      </c>
      <c r="AI232" s="463"/>
      <c r="AJ232" s="463"/>
      <c r="AK232" s="397" t="e">
        <f t="shared" si="342"/>
        <v>#DIV/0!</v>
      </c>
      <c r="AL232" s="463"/>
      <c r="AM232" s="463"/>
      <c r="AN232" s="397" t="e">
        <f t="shared" si="343"/>
        <v>#DIV/0!</v>
      </c>
      <c r="AO232" s="463"/>
      <c r="AP232" s="463"/>
      <c r="AQ232" s="397" t="e">
        <f t="shared" si="344"/>
        <v>#DIV/0!</v>
      </c>
      <c r="AR232" s="523"/>
    </row>
    <row r="233" spans="1:44" ht="36" customHeight="1" x14ac:dyDescent="0.25">
      <c r="A233" s="458" t="s">
        <v>508</v>
      </c>
      <c r="B233" s="521" t="s">
        <v>510</v>
      </c>
      <c r="C233" s="522" t="s">
        <v>321</v>
      </c>
      <c r="D233" s="436" t="s">
        <v>41</v>
      </c>
      <c r="E233" s="403">
        <f>H233+K233+N233+Q233+T233+W233+Z233+AC233+AF233+AI233+AL233+AO233</f>
        <v>506</v>
      </c>
      <c r="F233" s="403">
        <f t="shared" ref="F233:F234" si="500">I233+L233+O233+R233+U233+X233+AA233+AD233+AG233+AJ233+AM233+AP233</f>
        <v>0</v>
      </c>
      <c r="G233" s="396">
        <f t="shared" ref="G233:G234" si="501">F233/E233</f>
        <v>0</v>
      </c>
      <c r="H233" s="397">
        <f t="shared" ref="H233:H235" si="502">H234</f>
        <v>0</v>
      </c>
      <c r="I233" s="397">
        <f t="shared" ref="I233:I235" si="503">I234</f>
        <v>0</v>
      </c>
      <c r="J233" s="397" t="e">
        <f t="shared" si="333"/>
        <v>#DIV/0!</v>
      </c>
      <c r="K233" s="397">
        <f t="shared" ref="K233:K235" si="504">K234</f>
        <v>0</v>
      </c>
      <c r="L233" s="397">
        <f t="shared" ref="L233:L235" si="505">L234</f>
        <v>0</v>
      </c>
      <c r="M233" s="397" t="e">
        <f t="shared" si="334"/>
        <v>#DIV/0!</v>
      </c>
      <c r="N233" s="397">
        <f t="shared" ref="N233:N235" si="506">N234</f>
        <v>0</v>
      </c>
      <c r="O233" s="397">
        <f t="shared" ref="O233:O235" si="507">O234</f>
        <v>0</v>
      </c>
      <c r="P233" s="397" t="e">
        <f t="shared" si="335"/>
        <v>#DIV/0!</v>
      </c>
      <c r="Q233" s="397">
        <f t="shared" ref="Q233:Q235" si="508">Q234</f>
        <v>0</v>
      </c>
      <c r="R233" s="397">
        <f t="shared" ref="R233:R235" si="509">R234</f>
        <v>0</v>
      </c>
      <c r="S233" s="397" t="e">
        <f t="shared" si="336"/>
        <v>#DIV/0!</v>
      </c>
      <c r="T233" s="397">
        <f t="shared" ref="T233:T235" si="510">T234</f>
        <v>0</v>
      </c>
      <c r="U233" s="397">
        <f t="shared" ref="U233:U235" si="511">U234</f>
        <v>0</v>
      </c>
      <c r="V233" s="397" t="e">
        <f t="shared" si="337"/>
        <v>#DIV/0!</v>
      </c>
      <c r="W233" s="397">
        <f t="shared" ref="W233:W235" si="512">W234</f>
        <v>506</v>
      </c>
      <c r="X233" s="397">
        <f t="shared" ref="X233:X235" si="513">X234</f>
        <v>0</v>
      </c>
      <c r="Y233" s="397">
        <f t="shared" si="338"/>
        <v>0</v>
      </c>
      <c r="Z233" s="397">
        <f t="shared" ref="Z233:Z235" si="514">Z234</f>
        <v>0</v>
      </c>
      <c r="AA233" s="397">
        <f t="shared" ref="AA233:AA235" si="515">AA234</f>
        <v>0</v>
      </c>
      <c r="AB233" s="397" t="e">
        <f t="shared" si="339"/>
        <v>#DIV/0!</v>
      </c>
      <c r="AC233" s="397">
        <f t="shared" ref="AC233:AC235" si="516">AC234</f>
        <v>0</v>
      </c>
      <c r="AD233" s="397">
        <f t="shared" ref="AD233:AD235" si="517">AD234</f>
        <v>0</v>
      </c>
      <c r="AE233" s="397" t="e">
        <f t="shared" si="340"/>
        <v>#DIV/0!</v>
      </c>
      <c r="AF233" s="397">
        <f t="shared" ref="AF233:AF235" si="518">AF234</f>
        <v>0</v>
      </c>
      <c r="AG233" s="397">
        <f t="shared" ref="AG233:AG235" si="519">AG234</f>
        <v>0</v>
      </c>
      <c r="AH233" s="397" t="e">
        <f t="shared" si="341"/>
        <v>#DIV/0!</v>
      </c>
      <c r="AI233" s="397">
        <f t="shared" ref="AI233:AI235" si="520">AI234</f>
        <v>0</v>
      </c>
      <c r="AJ233" s="397">
        <f t="shared" ref="AJ233:AJ235" si="521">AJ234</f>
        <v>0</v>
      </c>
      <c r="AK233" s="397" t="e">
        <f t="shared" si="342"/>
        <v>#DIV/0!</v>
      </c>
      <c r="AL233" s="397">
        <f t="shared" ref="AL233:AL235" si="522">AL234</f>
        <v>0</v>
      </c>
      <c r="AM233" s="397">
        <f t="shared" ref="AM233:AM235" si="523">AM234</f>
        <v>0</v>
      </c>
      <c r="AN233" s="397" t="e">
        <f t="shared" si="343"/>
        <v>#DIV/0!</v>
      </c>
      <c r="AO233" s="397">
        <f>AO234</f>
        <v>0</v>
      </c>
      <c r="AP233" s="397">
        <f>AP234</f>
        <v>0</v>
      </c>
      <c r="AQ233" s="397" t="e">
        <f t="shared" si="344"/>
        <v>#DIV/0!</v>
      </c>
      <c r="AR233" s="523"/>
    </row>
    <row r="234" spans="1:44" ht="36" customHeight="1" x14ac:dyDescent="0.25">
      <c r="A234" s="458"/>
      <c r="B234" s="521"/>
      <c r="C234" s="522"/>
      <c r="D234" s="418" t="s">
        <v>43</v>
      </c>
      <c r="E234" s="403">
        <f t="shared" ref="E234" si="524">H234+K234+N234+Q234+T234+W234+Z234+AC234+AF234+AI234+AL234+AO234</f>
        <v>506</v>
      </c>
      <c r="F234" s="403">
        <f t="shared" si="500"/>
        <v>0</v>
      </c>
      <c r="G234" s="396">
        <f t="shared" si="501"/>
        <v>0</v>
      </c>
      <c r="H234" s="463"/>
      <c r="I234" s="463"/>
      <c r="J234" s="397" t="e">
        <f t="shared" si="333"/>
        <v>#DIV/0!</v>
      </c>
      <c r="K234" s="463"/>
      <c r="L234" s="463"/>
      <c r="M234" s="397" t="e">
        <f t="shared" si="334"/>
        <v>#DIV/0!</v>
      </c>
      <c r="N234" s="463"/>
      <c r="O234" s="463"/>
      <c r="P234" s="397" t="e">
        <f t="shared" si="335"/>
        <v>#DIV/0!</v>
      </c>
      <c r="Q234" s="463"/>
      <c r="R234" s="463"/>
      <c r="S234" s="397" t="e">
        <f t="shared" si="336"/>
        <v>#DIV/0!</v>
      </c>
      <c r="T234" s="463"/>
      <c r="U234" s="463"/>
      <c r="V234" s="397" t="e">
        <f t="shared" si="337"/>
        <v>#DIV/0!</v>
      </c>
      <c r="W234" s="463">
        <v>506</v>
      </c>
      <c r="X234" s="463"/>
      <c r="Y234" s="397">
        <f t="shared" si="338"/>
        <v>0</v>
      </c>
      <c r="Z234" s="463"/>
      <c r="AA234" s="463"/>
      <c r="AB234" s="397" t="e">
        <f t="shared" si="339"/>
        <v>#DIV/0!</v>
      </c>
      <c r="AC234" s="463"/>
      <c r="AD234" s="463"/>
      <c r="AE234" s="397" t="e">
        <f t="shared" si="340"/>
        <v>#DIV/0!</v>
      </c>
      <c r="AF234" s="524"/>
      <c r="AG234" s="463"/>
      <c r="AH234" s="397" t="e">
        <f t="shared" si="341"/>
        <v>#DIV/0!</v>
      </c>
      <c r="AI234" s="463"/>
      <c r="AJ234" s="463"/>
      <c r="AK234" s="397" t="e">
        <f t="shared" si="342"/>
        <v>#DIV/0!</v>
      </c>
      <c r="AL234" s="463"/>
      <c r="AM234" s="463"/>
      <c r="AN234" s="397" t="e">
        <f t="shared" si="343"/>
        <v>#DIV/0!</v>
      </c>
      <c r="AO234" s="463"/>
      <c r="AP234" s="463"/>
      <c r="AQ234" s="397" t="e">
        <f t="shared" si="344"/>
        <v>#DIV/0!</v>
      </c>
      <c r="AR234" s="523"/>
    </row>
    <row r="235" spans="1:44" ht="28.5" customHeight="1" x14ac:dyDescent="0.25">
      <c r="A235" s="458" t="s">
        <v>509</v>
      </c>
      <c r="B235" s="521" t="s">
        <v>511</v>
      </c>
      <c r="C235" s="522" t="s">
        <v>321</v>
      </c>
      <c r="D235" s="436" t="s">
        <v>41</v>
      </c>
      <c r="E235" s="403">
        <f>H235+K235+N235+Q235+T235+W235+Z235+AC235+AF235+AI235+AL235+AO235</f>
        <v>486.3</v>
      </c>
      <c r="F235" s="403">
        <f t="shared" si="413"/>
        <v>0</v>
      </c>
      <c r="G235" s="396">
        <f t="shared" si="414"/>
        <v>0</v>
      </c>
      <c r="H235" s="397">
        <f t="shared" si="502"/>
        <v>0</v>
      </c>
      <c r="I235" s="397">
        <f t="shared" si="503"/>
        <v>0</v>
      </c>
      <c r="J235" s="397" t="e">
        <f t="shared" si="333"/>
        <v>#DIV/0!</v>
      </c>
      <c r="K235" s="397">
        <f t="shared" si="504"/>
        <v>0</v>
      </c>
      <c r="L235" s="397">
        <f t="shared" si="505"/>
        <v>0</v>
      </c>
      <c r="M235" s="397" t="e">
        <f t="shared" si="334"/>
        <v>#DIV/0!</v>
      </c>
      <c r="N235" s="397">
        <f t="shared" si="506"/>
        <v>0</v>
      </c>
      <c r="O235" s="397">
        <f t="shared" si="507"/>
        <v>0</v>
      </c>
      <c r="P235" s="397" t="e">
        <f t="shared" si="335"/>
        <v>#DIV/0!</v>
      </c>
      <c r="Q235" s="397">
        <f t="shared" si="508"/>
        <v>0</v>
      </c>
      <c r="R235" s="397">
        <f t="shared" si="509"/>
        <v>0</v>
      </c>
      <c r="S235" s="397" t="e">
        <f t="shared" si="336"/>
        <v>#DIV/0!</v>
      </c>
      <c r="T235" s="397">
        <f t="shared" si="510"/>
        <v>0</v>
      </c>
      <c r="U235" s="397">
        <f t="shared" si="511"/>
        <v>0</v>
      </c>
      <c r="V235" s="397" t="e">
        <f t="shared" si="337"/>
        <v>#DIV/0!</v>
      </c>
      <c r="W235" s="397">
        <f t="shared" si="512"/>
        <v>486.3</v>
      </c>
      <c r="X235" s="397">
        <f t="shared" si="513"/>
        <v>0</v>
      </c>
      <c r="Y235" s="397">
        <f t="shared" si="338"/>
        <v>0</v>
      </c>
      <c r="Z235" s="397">
        <f t="shared" si="514"/>
        <v>0</v>
      </c>
      <c r="AA235" s="397">
        <f t="shared" si="515"/>
        <v>0</v>
      </c>
      <c r="AB235" s="397" t="e">
        <f t="shared" si="339"/>
        <v>#DIV/0!</v>
      </c>
      <c r="AC235" s="397">
        <f t="shared" si="516"/>
        <v>0</v>
      </c>
      <c r="AD235" s="397">
        <f t="shared" si="517"/>
        <v>0</v>
      </c>
      <c r="AE235" s="397" t="e">
        <f t="shared" si="340"/>
        <v>#DIV/0!</v>
      </c>
      <c r="AF235" s="397">
        <f t="shared" si="518"/>
        <v>0</v>
      </c>
      <c r="AG235" s="397">
        <f t="shared" si="519"/>
        <v>0</v>
      </c>
      <c r="AH235" s="397" t="e">
        <f t="shared" si="341"/>
        <v>#DIV/0!</v>
      </c>
      <c r="AI235" s="397">
        <f t="shared" si="520"/>
        <v>0</v>
      </c>
      <c r="AJ235" s="397">
        <f t="shared" si="521"/>
        <v>0</v>
      </c>
      <c r="AK235" s="397" t="e">
        <f t="shared" si="342"/>
        <v>#DIV/0!</v>
      </c>
      <c r="AL235" s="397">
        <f t="shared" si="522"/>
        <v>0</v>
      </c>
      <c r="AM235" s="397">
        <f t="shared" si="523"/>
        <v>0</v>
      </c>
      <c r="AN235" s="397" t="e">
        <f t="shared" si="343"/>
        <v>#DIV/0!</v>
      </c>
      <c r="AO235" s="397">
        <f>AO236</f>
        <v>0</v>
      </c>
      <c r="AP235" s="397">
        <f>AP236</f>
        <v>0</v>
      </c>
      <c r="AQ235" s="397" t="e">
        <f t="shared" si="344"/>
        <v>#DIV/0!</v>
      </c>
      <c r="AR235" s="523"/>
    </row>
    <row r="236" spans="1:44" ht="23.45" customHeight="1" x14ac:dyDescent="0.25">
      <c r="A236" s="458"/>
      <c r="B236" s="521"/>
      <c r="C236" s="522"/>
      <c r="D236" s="418" t="s">
        <v>43</v>
      </c>
      <c r="E236" s="403">
        <f t="shared" ref="E236" si="525">H236+K236+N236+Q236+T236+W236+Z236+AC236+AF236+AI236+AL236+AO236</f>
        <v>486.3</v>
      </c>
      <c r="F236" s="403">
        <f t="shared" si="413"/>
        <v>0</v>
      </c>
      <c r="G236" s="396">
        <f t="shared" si="414"/>
        <v>0</v>
      </c>
      <c r="H236" s="463"/>
      <c r="I236" s="463"/>
      <c r="J236" s="397" t="e">
        <f t="shared" si="333"/>
        <v>#DIV/0!</v>
      </c>
      <c r="K236" s="463"/>
      <c r="L236" s="463"/>
      <c r="M236" s="397" t="e">
        <f t="shared" si="334"/>
        <v>#DIV/0!</v>
      </c>
      <c r="N236" s="463"/>
      <c r="O236" s="463"/>
      <c r="P236" s="397" t="e">
        <f t="shared" si="335"/>
        <v>#DIV/0!</v>
      </c>
      <c r="Q236" s="463"/>
      <c r="R236" s="463"/>
      <c r="S236" s="397" t="e">
        <f t="shared" si="336"/>
        <v>#DIV/0!</v>
      </c>
      <c r="T236" s="463"/>
      <c r="U236" s="463"/>
      <c r="V236" s="397" t="e">
        <f t="shared" si="337"/>
        <v>#DIV/0!</v>
      </c>
      <c r="W236" s="463">
        <v>486.3</v>
      </c>
      <c r="X236" s="463"/>
      <c r="Y236" s="397">
        <f t="shared" si="338"/>
        <v>0</v>
      </c>
      <c r="Z236" s="463"/>
      <c r="AA236" s="463"/>
      <c r="AB236" s="397" t="e">
        <f t="shared" si="339"/>
        <v>#DIV/0!</v>
      </c>
      <c r="AC236" s="463"/>
      <c r="AD236" s="463"/>
      <c r="AE236" s="397" t="e">
        <f t="shared" si="340"/>
        <v>#DIV/0!</v>
      </c>
      <c r="AF236" s="524"/>
      <c r="AG236" s="463"/>
      <c r="AH236" s="397" t="e">
        <f t="shared" si="341"/>
        <v>#DIV/0!</v>
      </c>
      <c r="AI236" s="463"/>
      <c r="AJ236" s="463"/>
      <c r="AK236" s="397" t="e">
        <f t="shared" si="342"/>
        <v>#DIV/0!</v>
      </c>
      <c r="AL236" s="463"/>
      <c r="AM236" s="463"/>
      <c r="AN236" s="397" t="e">
        <f t="shared" si="343"/>
        <v>#DIV/0!</v>
      </c>
      <c r="AO236" s="463"/>
      <c r="AP236" s="463"/>
      <c r="AQ236" s="397" t="e">
        <f t="shared" si="344"/>
        <v>#DIV/0!</v>
      </c>
      <c r="AR236" s="523"/>
    </row>
    <row r="237" spans="1:44" ht="23.45" customHeight="1" x14ac:dyDescent="0.25">
      <c r="A237" s="522" t="s">
        <v>319</v>
      </c>
      <c r="B237" s="522"/>
      <c r="C237" s="522"/>
      <c r="D237" s="436" t="s">
        <v>41</v>
      </c>
      <c r="E237" s="403">
        <f>H237+K237+N237+Q237+T237+W237+Z237+AC237+AF237+AI237+AL237+AO237</f>
        <v>37448.5</v>
      </c>
      <c r="F237" s="403">
        <f t="shared" si="331"/>
        <v>0</v>
      </c>
      <c r="G237" s="396">
        <f t="shared" ref="G237:G243" si="526">F237/E237</f>
        <v>0</v>
      </c>
      <c r="H237" s="397">
        <f>H175</f>
        <v>0</v>
      </c>
      <c r="I237" s="397">
        <f>I175</f>
        <v>0</v>
      </c>
      <c r="J237" s="397" t="e">
        <f t="shared" si="333"/>
        <v>#DIV/0!</v>
      </c>
      <c r="K237" s="397">
        <f>K175</f>
        <v>0</v>
      </c>
      <c r="L237" s="397">
        <f>L175</f>
        <v>0</v>
      </c>
      <c r="M237" s="397" t="e">
        <f t="shared" si="334"/>
        <v>#DIV/0!</v>
      </c>
      <c r="N237" s="397">
        <f>N175</f>
        <v>0</v>
      </c>
      <c r="O237" s="397">
        <f>O175</f>
        <v>0</v>
      </c>
      <c r="P237" s="397" t="e">
        <f t="shared" si="335"/>
        <v>#DIV/0!</v>
      </c>
      <c r="Q237" s="397">
        <f>Q175</f>
        <v>342.8</v>
      </c>
      <c r="R237" s="397">
        <f>R175</f>
        <v>0</v>
      </c>
      <c r="S237" s="397">
        <f t="shared" si="336"/>
        <v>0</v>
      </c>
      <c r="T237" s="397">
        <f>T175</f>
        <v>0</v>
      </c>
      <c r="U237" s="397">
        <f>U175</f>
        <v>0</v>
      </c>
      <c r="V237" s="397" t="e">
        <f t="shared" si="337"/>
        <v>#DIV/0!</v>
      </c>
      <c r="W237" s="397">
        <f>W175</f>
        <v>992.3</v>
      </c>
      <c r="X237" s="397">
        <f>X175</f>
        <v>0</v>
      </c>
      <c r="Y237" s="397">
        <f t="shared" si="338"/>
        <v>0</v>
      </c>
      <c r="Z237" s="397">
        <f>Z175</f>
        <v>0</v>
      </c>
      <c r="AA237" s="397">
        <f>AA175</f>
        <v>0</v>
      </c>
      <c r="AB237" s="397" t="e">
        <f t="shared" si="339"/>
        <v>#DIV/0!</v>
      </c>
      <c r="AC237" s="397">
        <f>AC175</f>
        <v>0</v>
      </c>
      <c r="AD237" s="397">
        <f>AD175</f>
        <v>0</v>
      </c>
      <c r="AE237" s="397" t="e">
        <f t="shared" si="340"/>
        <v>#DIV/0!</v>
      </c>
      <c r="AF237" s="397">
        <f>AF175</f>
        <v>6828.2</v>
      </c>
      <c r="AG237" s="397">
        <f>AG175</f>
        <v>0</v>
      </c>
      <c r="AH237" s="397">
        <f t="shared" si="341"/>
        <v>0</v>
      </c>
      <c r="AI237" s="397">
        <f>AI175</f>
        <v>0</v>
      </c>
      <c r="AJ237" s="397">
        <f>AJ175</f>
        <v>0</v>
      </c>
      <c r="AK237" s="397" t="e">
        <f t="shared" si="342"/>
        <v>#DIV/0!</v>
      </c>
      <c r="AL237" s="397">
        <f>AL175</f>
        <v>0</v>
      </c>
      <c r="AM237" s="397">
        <f>AM175</f>
        <v>0</v>
      </c>
      <c r="AN237" s="397" t="e">
        <f t="shared" si="343"/>
        <v>#DIV/0!</v>
      </c>
      <c r="AO237" s="397">
        <f>AO175</f>
        <v>29285.200000000001</v>
      </c>
      <c r="AP237" s="397">
        <f>AP175</f>
        <v>0</v>
      </c>
      <c r="AQ237" s="397">
        <f t="shared" si="344"/>
        <v>0</v>
      </c>
      <c r="AR237" s="525"/>
    </row>
    <row r="238" spans="1:44" ht="23.45" customHeight="1" x14ac:dyDescent="0.25">
      <c r="A238" s="522"/>
      <c r="B238" s="522"/>
      <c r="C238" s="522"/>
      <c r="D238" s="418" t="s">
        <v>43</v>
      </c>
      <c r="E238" s="403">
        <f t="shared" si="345"/>
        <v>37448.5</v>
      </c>
      <c r="F238" s="403">
        <f t="shared" si="331"/>
        <v>0</v>
      </c>
      <c r="G238" s="396">
        <f t="shared" si="526"/>
        <v>0</v>
      </c>
      <c r="H238" s="463">
        <f>H176</f>
        <v>0</v>
      </c>
      <c r="I238" s="463">
        <f>I176</f>
        <v>0</v>
      </c>
      <c r="J238" s="397" t="e">
        <f t="shared" si="333"/>
        <v>#DIV/0!</v>
      </c>
      <c r="K238" s="463">
        <f>K176</f>
        <v>0</v>
      </c>
      <c r="L238" s="463">
        <f>L176</f>
        <v>0</v>
      </c>
      <c r="M238" s="397" t="e">
        <f t="shared" si="334"/>
        <v>#DIV/0!</v>
      </c>
      <c r="N238" s="463">
        <f>N176</f>
        <v>0</v>
      </c>
      <c r="O238" s="463">
        <f>O176</f>
        <v>0</v>
      </c>
      <c r="P238" s="397" t="e">
        <f t="shared" si="335"/>
        <v>#DIV/0!</v>
      </c>
      <c r="Q238" s="463">
        <f>Q176</f>
        <v>342.8</v>
      </c>
      <c r="R238" s="463">
        <f>R176</f>
        <v>0</v>
      </c>
      <c r="S238" s="397">
        <f t="shared" si="336"/>
        <v>0</v>
      </c>
      <c r="T238" s="463">
        <f>T176</f>
        <v>0</v>
      </c>
      <c r="U238" s="463">
        <f>U176</f>
        <v>0</v>
      </c>
      <c r="V238" s="397" t="e">
        <f t="shared" si="337"/>
        <v>#DIV/0!</v>
      </c>
      <c r="W238" s="463">
        <f>W176</f>
        <v>992.3</v>
      </c>
      <c r="X238" s="463">
        <f>X176</f>
        <v>0</v>
      </c>
      <c r="Y238" s="397">
        <f t="shared" si="338"/>
        <v>0</v>
      </c>
      <c r="Z238" s="463">
        <f>Z176</f>
        <v>0</v>
      </c>
      <c r="AA238" s="463">
        <f>AA176</f>
        <v>0</v>
      </c>
      <c r="AB238" s="397" t="e">
        <f t="shared" si="339"/>
        <v>#DIV/0!</v>
      </c>
      <c r="AC238" s="463">
        <f>AC176</f>
        <v>0</v>
      </c>
      <c r="AD238" s="463">
        <f>AD176</f>
        <v>0</v>
      </c>
      <c r="AE238" s="397" t="e">
        <f t="shared" si="340"/>
        <v>#DIV/0!</v>
      </c>
      <c r="AF238" s="463">
        <f>AF176</f>
        <v>6828.2</v>
      </c>
      <c r="AG238" s="463">
        <f>AG176</f>
        <v>0</v>
      </c>
      <c r="AH238" s="397">
        <f t="shared" si="341"/>
        <v>0</v>
      </c>
      <c r="AI238" s="463">
        <f>AI176</f>
        <v>0</v>
      </c>
      <c r="AJ238" s="463">
        <f>AJ176</f>
        <v>0</v>
      </c>
      <c r="AK238" s="397" t="e">
        <f t="shared" si="342"/>
        <v>#DIV/0!</v>
      </c>
      <c r="AL238" s="463">
        <f>AL176</f>
        <v>0</v>
      </c>
      <c r="AM238" s="463">
        <f>AM176</f>
        <v>0</v>
      </c>
      <c r="AN238" s="397" t="e">
        <f t="shared" si="343"/>
        <v>#DIV/0!</v>
      </c>
      <c r="AO238" s="463">
        <f>AO176</f>
        <v>29285.200000000001</v>
      </c>
      <c r="AP238" s="463">
        <f>AP176</f>
        <v>0</v>
      </c>
      <c r="AQ238" s="397">
        <f t="shared" si="344"/>
        <v>0</v>
      </c>
      <c r="AR238" s="525"/>
    </row>
    <row r="239" spans="1:44" ht="23.45" customHeight="1" x14ac:dyDescent="0.25">
      <c r="A239" s="451" t="s">
        <v>367</v>
      </c>
      <c r="B239" s="526"/>
      <c r="C239" s="526"/>
      <c r="D239" s="526"/>
      <c r="E239" s="526"/>
      <c r="F239" s="526"/>
      <c r="G239" s="526"/>
      <c r="H239" s="526"/>
      <c r="I239" s="526"/>
      <c r="J239" s="526"/>
      <c r="K239" s="526"/>
      <c r="L239" s="526"/>
      <c r="M239" s="526"/>
      <c r="N239" s="526"/>
      <c r="O239" s="526"/>
      <c r="P239" s="526"/>
      <c r="Q239" s="526"/>
      <c r="R239" s="526"/>
      <c r="S239" s="526"/>
      <c r="T239" s="526"/>
      <c r="U239" s="526"/>
      <c r="V239" s="526"/>
      <c r="W239" s="526"/>
      <c r="X239" s="526"/>
      <c r="Y239" s="526"/>
      <c r="Z239" s="526"/>
      <c r="AA239" s="526"/>
      <c r="AB239" s="526"/>
      <c r="AC239" s="526"/>
      <c r="AD239" s="526"/>
      <c r="AE239" s="526"/>
      <c r="AF239" s="526"/>
      <c r="AG239" s="526"/>
      <c r="AH239" s="526"/>
      <c r="AI239" s="526"/>
      <c r="AJ239" s="526"/>
      <c r="AK239" s="526"/>
      <c r="AL239" s="526"/>
      <c r="AM239" s="526"/>
      <c r="AN239" s="526"/>
      <c r="AO239" s="526"/>
      <c r="AP239" s="526"/>
      <c r="AQ239" s="526"/>
      <c r="AR239" s="526"/>
    </row>
    <row r="240" spans="1:44" s="346" customFormat="1" ht="23.45" customHeight="1" x14ac:dyDescent="0.25">
      <c r="A240" s="451" t="s">
        <v>368</v>
      </c>
      <c r="B240" s="522" t="s">
        <v>369</v>
      </c>
      <c r="C240" s="522" t="s">
        <v>321</v>
      </c>
      <c r="D240" s="436" t="s">
        <v>41</v>
      </c>
      <c r="E240" s="403">
        <f>SUM(E241)</f>
        <v>48806.400000000001</v>
      </c>
      <c r="F240" s="403">
        <f>SUM(F241)</f>
        <v>8034.5</v>
      </c>
      <c r="G240" s="396">
        <f t="shared" ref="G240:G241" si="527">F240/E240</f>
        <v>0.16461980396013637</v>
      </c>
      <c r="H240" s="397" t="s">
        <v>269</v>
      </c>
      <c r="I240" s="397" t="s">
        <v>269</v>
      </c>
      <c r="J240" s="397" t="s">
        <v>269</v>
      </c>
      <c r="K240" s="397" t="s">
        <v>269</v>
      </c>
      <c r="L240" s="397" t="s">
        <v>269</v>
      </c>
      <c r="M240" s="397" t="s">
        <v>269</v>
      </c>
      <c r="N240" s="397" t="s">
        <v>269</v>
      </c>
      <c r="O240" s="397" t="s">
        <v>269</v>
      </c>
      <c r="P240" s="397" t="s">
        <v>269</v>
      </c>
      <c r="Q240" s="397" t="s">
        <v>269</v>
      </c>
      <c r="R240" s="397" t="s">
        <v>269</v>
      </c>
      <c r="S240" s="397" t="s">
        <v>269</v>
      </c>
      <c r="T240" s="397" t="s">
        <v>269</v>
      </c>
      <c r="U240" s="397" t="s">
        <v>269</v>
      </c>
      <c r="V240" s="397" t="s">
        <v>269</v>
      </c>
      <c r="W240" s="397" t="s">
        <v>269</v>
      </c>
      <c r="X240" s="397" t="s">
        <v>269</v>
      </c>
      <c r="Y240" s="397" t="s">
        <v>269</v>
      </c>
      <c r="Z240" s="397" t="s">
        <v>269</v>
      </c>
      <c r="AA240" s="397" t="s">
        <v>269</v>
      </c>
      <c r="AB240" s="397" t="s">
        <v>269</v>
      </c>
      <c r="AC240" s="397" t="s">
        <v>269</v>
      </c>
      <c r="AD240" s="397" t="s">
        <v>269</v>
      </c>
      <c r="AE240" s="397" t="s">
        <v>269</v>
      </c>
      <c r="AF240" s="397" t="s">
        <v>269</v>
      </c>
      <c r="AG240" s="397" t="s">
        <v>269</v>
      </c>
      <c r="AH240" s="397" t="s">
        <v>269</v>
      </c>
      <c r="AI240" s="397" t="s">
        <v>269</v>
      </c>
      <c r="AJ240" s="397" t="s">
        <v>269</v>
      </c>
      <c r="AK240" s="397" t="s">
        <v>269</v>
      </c>
      <c r="AL240" s="397" t="s">
        <v>269</v>
      </c>
      <c r="AM240" s="397" t="s">
        <v>269</v>
      </c>
      <c r="AN240" s="397" t="s">
        <v>269</v>
      </c>
      <c r="AO240" s="397" t="s">
        <v>269</v>
      </c>
      <c r="AP240" s="397" t="s">
        <v>269</v>
      </c>
      <c r="AQ240" s="397" t="s">
        <v>269</v>
      </c>
      <c r="AR240" s="527"/>
    </row>
    <row r="241" spans="1:44" s="346" customFormat="1" ht="102.75" customHeight="1" x14ac:dyDescent="0.25">
      <c r="A241" s="451"/>
      <c r="B241" s="522"/>
      <c r="C241" s="522"/>
      <c r="D241" s="455" t="s">
        <v>43</v>
      </c>
      <c r="E241" s="403">
        <v>48806.400000000001</v>
      </c>
      <c r="F241" s="403">
        <v>8034.5</v>
      </c>
      <c r="G241" s="396">
        <f t="shared" si="527"/>
        <v>0.16461980396013637</v>
      </c>
      <c r="H241" s="397" t="s">
        <v>269</v>
      </c>
      <c r="I241" s="397" t="s">
        <v>269</v>
      </c>
      <c r="J241" s="397" t="s">
        <v>269</v>
      </c>
      <c r="K241" s="397" t="s">
        <v>269</v>
      </c>
      <c r="L241" s="397" t="s">
        <v>269</v>
      </c>
      <c r="M241" s="397" t="s">
        <v>269</v>
      </c>
      <c r="N241" s="397" t="s">
        <v>269</v>
      </c>
      <c r="O241" s="397" t="s">
        <v>269</v>
      </c>
      <c r="P241" s="397" t="s">
        <v>269</v>
      </c>
      <c r="Q241" s="397" t="s">
        <v>269</v>
      </c>
      <c r="R241" s="397" t="s">
        <v>269</v>
      </c>
      <c r="S241" s="397" t="s">
        <v>269</v>
      </c>
      <c r="T241" s="397" t="s">
        <v>269</v>
      </c>
      <c r="U241" s="397" t="s">
        <v>269</v>
      </c>
      <c r="V241" s="397" t="s">
        <v>269</v>
      </c>
      <c r="W241" s="397" t="s">
        <v>269</v>
      </c>
      <c r="X241" s="397" t="s">
        <v>269</v>
      </c>
      <c r="Y241" s="397" t="s">
        <v>269</v>
      </c>
      <c r="Z241" s="397" t="s">
        <v>269</v>
      </c>
      <c r="AA241" s="397" t="s">
        <v>269</v>
      </c>
      <c r="AB241" s="397" t="s">
        <v>269</v>
      </c>
      <c r="AC241" s="397" t="s">
        <v>269</v>
      </c>
      <c r="AD241" s="397" t="s">
        <v>269</v>
      </c>
      <c r="AE241" s="397" t="s">
        <v>269</v>
      </c>
      <c r="AF241" s="397" t="s">
        <v>269</v>
      </c>
      <c r="AG241" s="397" t="s">
        <v>269</v>
      </c>
      <c r="AH241" s="397" t="s">
        <v>269</v>
      </c>
      <c r="AI241" s="397" t="s">
        <v>269</v>
      </c>
      <c r="AJ241" s="397" t="s">
        <v>269</v>
      </c>
      <c r="AK241" s="397" t="s">
        <v>269</v>
      </c>
      <c r="AL241" s="397" t="s">
        <v>269</v>
      </c>
      <c r="AM241" s="397" t="s">
        <v>269</v>
      </c>
      <c r="AN241" s="397" t="s">
        <v>269</v>
      </c>
      <c r="AO241" s="397" t="s">
        <v>269</v>
      </c>
      <c r="AP241" s="397" t="s">
        <v>269</v>
      </c>
      <c r="AQ241" s="397" t="s">
        <v>269</v>
      </c>
      <c r="AR241" s="527"/>
    </row>
    <row r="242" spans="1:44" s="346" customFormat="1" ht="23.45" customHeight="1" x14ac:dyDescent="0.25">
      <c r="A242" s="527" t="s">
        <v>370</v>
      </c>
      <c r="B242" s="527"/>
      <c r="C242" s="527"/>
      <c r="D242" s="436" t="s">
        <v>41</v>
      </c>
      <c r="E242" s="403">
        <f>SUM(E240)</f>
        <v>48806.400000000001</v>
      </c>
      <c r="F242" s="403">
        <f>SUM(F240)</f>
        <v>8034.5</v>
      </c>
      <c r="G242" s="396">
        <f t="shared" si="526"/>
        <v>0.16461980396013637</v>
      </c>
      <c r="H242" s="397" t="s">
        <v>269</v>
      </c>
      <c r="I242" s="397" t="s">
        <v>269</v>
      </c>
      <c r="J242" s="397" t="s">
        <v>269</v>
      </c>
      <c r="K242" s="397" t="s">
        <v>269</v>
      </c>
      <c r="L242" s="397" t="s">
        <v>269</v>
      </c>
      <c r="M242" s="397" t="s">
        <v>269</v>
      </c>
      <c r="N242" s="397" t="s">
        <v>269</v>
      </c>
      <c r="O242" s="397" t="s">
        <v>269</v>
      </c>
      <c r="P242" s="397" t="s">
        <v>269</v>
      </c>
      <c r="Q242" s="397" t="s">
        <v>269</v>
      </c>
      <c r="R242" s="397" t="s">
        <v>269</v>
      </c>
      <c r="S242" s="397" t="s">
        <v>269</v>
      </c>
      <c r="T242" s="397" t="s">
        <v>269</v>
      </c>
      <c r="U242" s="397" t="s">
        <v>269</v>
      </c>
      <c r="V242" s="397" t="s">
        <v>269</v>
      </c>
      <c r="W242" s="397" t="s">
        <v>269</v>
      </c>
      <c r="X242" s="397" t="s">
        <v>269</v>
      </c>
      <c r="Y242" s="397" t="s">
        <v>269</v>
      </c>
      <c r="Z242" s="397" t="s">
        <v>269</v>
      </c>
      <c r="AA242" s="397" t="s">
        <v>269</v>
      </c>
      <c r="AB242" s="397" t="s">
        <v>269</v>
      </c>
      <c r="AC242" s="397" t="s">
        <v>269</v>
      </c>
      <c r="AD242" s="397" t="s">
        <v>269</v>
      </c>
      <c r="AE242" s="397" t="s">
        <v>269</v>
      </c>
      <c r="AF242" s="397" t="s">
        <v>269</v>
      </c>
      <c r="AG242" s="397" t="s">
        <v>269</v>
      </c>
      <c r="AH242" s="397" t="s">
        <v>269</v>
      </c>
      <c r="AI242" s="397" t="s">
        <v>269</v>
      </c>
      <c r="AJ242" s="397" t="s">
        <v>269</v>
      </c>
      <c r="AK242" s="397" t="s">
        <v>269</v>
      </c>
      <c r="AL242" s="397" t="s">
        <v>269</v>
      </c>
      <c r="AM242" s="397" t="s">
        <v>269</v>
      </c>
      <c r="AN242" s="397" t="s">
        <v>269</v>
      </c>
      <c r="AO242" s="397" t="s">
        <v>269</v>
      </c>
      <c r="AP242" s="397" t="s">
        <v>269</v>
      </c>
      <c r="AQ242" s="397" t="s">
        <v>269</v>
      </c>
      <c r="AR242" s="528"/>
    </row>
    <row r="243" spans="1:44" s="346" customFormat="1" ht="23.45" customHeight="1" x14ac:dyDescent="0.25">
      <c r="A243" s="527"/>
      <c r="B243" s="527"/>
      <c r="C243" s="527"/>
      <c r="D243" s="455" t="s">
        <v>43</v>
      </c>
      <c r="E243" s="403">
        <f>SUM(E241)</f>
        <v>48806.400000000001</v>
      </c>
      <c r="F243" s="403">
        <f>SUM(F241)</f>
        <v>8034.5</v>
      </c>
      <c r="G243" s="396">
        <f t="shared" si="526"/>
        <v>0.16461980396013637</v>
      </c>
      <c r="H243" s="397" t="s">
        <v>269</v>
      </c>
      <c r="I243" s="397" t="s">
        <v>269</v>
      </c>
      <c r="J243" s="397" t="s">
        <v>269</v>
      </c>
      <c r="K243" s="397" t="s">
        <v>269</v>
      </c>
      <c r="L243" s="397" t="s">
        <v>269</v>
      </c>
      <c r="M243" s="397" t="s">
        <v>269</v>
      </c>
      <c r="N243" s="397" t="s">
        <v>269</v>
      </c>
      <c r="O243" s="397" t="s">
        <v>269</v>
      </c>
      <c r="P243" s="397" t="s">
        <v>269</v>
      </c>
      <c r="Q243" s="397" t="s">
        <v>269</v>
      </c>
      <c r="R243" s="397" t="s">
        <v>269</v>
      </c>
      <c r="S243" s="397" t="s">
        <v>269</v>
      </c>
      <c r="T243" s="397" t="s">
        <v>269</v>
      </c>
      <c r="U243" s="397" t="s">
        <v>269</v>
      </c>
      <c r="V243" s="397" t="s">
        <v>269</v>
      </c>
      <c r="W243" s="397" t="s">
        <v>269</v>
      </c>
      <c r="X243" s="397" t="s">
        <v>269</v>
      </c>
      <c r="Y243" s="397" t="s">
        <v>269</v>
      </c>
      <c r="Z243" s="397" t="s">
        <v>269</v>
      </c>
      <c r="AA243" s="397" t="s">
        <v>269</v>
      </c>
      <c r="AB243" s="397" t="s">
        <v>269</v>
      </c>
      <c r="AC243" s="397" t="s">
        <v>269</v>
      </c>
      <c r="AD243" s="397" t="s">
        <v>269</v>
      </c>
      <c r="AE243" s="397" t="s">
        <v>269</v>
      </c>
      <c r="AF243" s="397" t="s">
        <v>269</v>
      </c>
      <c r="AG243" s="397" t="s">
        <v>269</v>
      </c>
      <c r="AH243" s="397" t="s">
        <v>269</v>
      </c>
      <c r="AI243" s="397" t="s">
        <v>269</v>
      </c>
      <c r="AJ243" s="397" t="s">
        <v>269</v>
      </c>
      <c r="AK243" s="397" t="s">
        <v>269</v>
      </c>
      <c r="AL243" s="397" t="s">
        <v>269</v>
      </c>
      <c r="AM243" s="397" t="s">
        <v>269</v>
      </c>
      <c r="AN243" s="397" t="s">
        <v>269</v>
      </c>
      <c r="AO243" s="397" t="s">
        <v>269</v>
      </c>
      <c r="AP243" s="397" t="s">
        <v>269</v>
      </c>
      <c r="AQ243" s="397" t="s">
        <v>269</v>
      </c>
      <c r="AR243" s="528"/>
    </row>
    <row r="244" spans="1:44" ht="23.45" customHeight="1" x14ac:dyDescent="0.25">
      <c r="A244" s="529" t="s">
        <v>259</v>
      </c>
      <c r="B244" s="529"/>
      <c r="C244" s="529"/>
      <c r="D244" s="529"/>
      <c r="E244" s="529"/>
      <c r="F244" s="529"/>
      <c r="G244" s="529"/>
      <c r="H244" s="529"/>
      <c r="I244" s="529"/>
      <c r="J244" s="529"/>
      <c r="K244" s="529"/>
      <c r="L244" s="529"/>
      <c r="M244" s="529"/>
      <c r="N244" s="529"/>
      <c r="O244" s="529"/>
      <c r="P244" s="529"/>
      <c r="Q244" s="529"/>
      <c r="R244" s="529"/>
      <c r="S244" s="529"/>
      <c r="T244" s="529"/>
      <c r="U244" s="529"/>
      <c r="V244" s="529"/>
      <c r="W244" s="529"/>
      <c r="X244" s="529"/>
      <c r="Y244" s="529"/>
      <c r="Z244" s="529"/>
      <c r="AA244" s="529"/>
      <c r="AB244" s="529"/>
      <c r="AC244" s="529"/>
      <c r="AD244" s="529"/>
      <c r="AE244" s="529"/>
      <c r="AF244" s="529"/>
      <c r="AG244" s="529"/>
      <c r="AH244" s="529"/>
      <c r="AI244" s="529"/>
      <c r="AJ244" s="529"/>
      <c r="AK244" s="529"/>
      <c r="AL244" s="529"/>
      <c r="AM244" s="529"/>
      <c r="AN244" s="529"/>
      <c r="AO244" s="529"/>
      <c r="AP244" s="529"/>
      <c r="AQ244" s="529"/>
      <c r="AR244" s="529"/>
    </row>
    <row r="245" spans="1:44" s="346" customFormat="1" ht="18" customHeight="1" x14ac:dyDescent="0.25">
      <c r="A245" s="452" t="s">
        <v>377</v>
      </c>
      <c r="B245" s="452"/>
      <c r="C245" s="452"/>
      <c r="D245" s="436" t="s">
        <v>41</v>
      </c>
      <c r="E245" s="403">
        <f>E8</f>
        <v>491453.3</v>
      </c>
      <c r="F245" s="403">
        <f>F8</f>
        <v>10589</v>
      </c>
      <c r="G245" s="396">
        <f t="shared" ref="G245:G246" si="528">F245/E245</f>
        <v>2.1546299516149347E-2</v>
      </c>
      <c r="H245" s="403">
        <f>H8</f>
        <v>0</v>
      </c>
      <c r="I245" s="403">
        <f>I8</f>
        <v>0</v>
      </c>
      <c r="J245" s="397" t="e">
        <f t="shared" ref="J245:J247" si="529">I245/H245*100</f>
        <v>#DIV/0!</v>
      </c>
      <c r="K245" s="403">
        <f>K8</f>
        <v>344.8</v>
      </c>
      <c r="L245" s="403">
        <f>L8</f>
        <v>344.8</v>
      </c>
      <c r="M245" s="397">
        <f t="shared" ref="M245:M247" si="530">L245/K245*100</f>
        <v>100</v>
      </c>
      <c r="N245" s="403">
        <f>N8</f>
        <v>2209.6999999999998</v>
      </c>
      <c r="O245" s="403">
        <f>O8</f>
        <v>2209.6999999999998</v>
      </c>
      <c r="P245" s="397">
        <f t="shared" ref="P245:P247" si="531">O245/N245*100</f>
        <v>100</v>
      </c>
      <c r="Q245" s="403">
        <f>Q8</f>
        <v>342.8</v>
      </c>
      <c r="R245" s="403">
        <f>R8</f>
        <v>0</v>
      </c>
      <c r="S245" s="397">
        <f t="shared" ref="S245:S247" si="532">R245/Q245*100</f>
        <v>0</v>
      </c>
      <c r="T245" s="403">
        <f>T8</f>
        <v>0</v>
      </c>
      <c r="U245" s="403">
        <f>U8</f>
        <v>0</v>
      </c>
      <c r="V245" s="397" t="e">
        <f t="shared" ref="V245" si="533">U245/T245*100</f>
        <v>#DIV/0!</v>
      </c>
      <c r="W245" s="403">
        <f>W8</f>
        <v>992.3</v>
      </c>
      <c r="X245" s="403">
        <f>X8</f>
        <v>0</v>
      </c>
      <c r="Y245" s="397">
        <f t="shared" ref="Y245" si="534">X245/W245*100</f>
        <v>0</v>
      </c>
      <c r="Z245" s="403">
        <f>Z8</f>
        <v>1056.1999999999998</v>
      </c>
      <c r="AA245" s="403">
        <f>AA8</f>
        <v>0</v>
      </c>
      <c r="AB245" s="397">
        <f t="shared" ref="AB245" si="535">AA245/Z245*100</f>
        <v>0</v>
      </c>
      <c r="AC245" s="403">
        <f>AC8</f>
        <v>8087.7999999999993</v>
      </c>
      <c r="AD245" s="403">
        <f>AD8</f>
        <v>0</v>
      </c>
      <c r="AE245" s="397">
        <f t="shared" ref="AE245" si="536">AD245/AC245*100</f>
        <v>0</v>
      </c>
      <c r="AF245" s="403">
        <f>AF8</f>
        <v>74248</v>
      </c>
      <c r="AG245" s="403">
        <f>AG8</f>
        <v>0</v>
      </c>
      <c r="AH245" s="397">
        <f t="shared" ref="AH245" si="537">AG245/AF245*100</f>
        <v>0</v>
      </c>
      <c r="AI245" s="403">
        <f>AI8</f>
        <v>15810.199999999999</v>
      </c>
      <c r="AJ245" s="403">
        <f>AJ8</f>
        <v>0</v>
      </c>
      <c r="AK245" s="397">
        <f t="shared" ref="AK245" si="538">AJ245/AI245*100</f>
        <v>0</v>
      </c>
      <c r="AL245" s="403">
        <f>AL8</f>
        <v>34532.199999999997</v>
      </c>
      <c r="AM245" s="403">
        <f>AM8</f>
        <v>0</v>
      </c>
      <c r="AN245" s="397">
        <f t="shared" ref="AN245" si="539">AM245/AL245*100</f>
        <v>0</v>
      </c>
      <c r="AO245" s="403">
        <f>AO8</f>
        <v>305022.89999999997</v>
      </c>
      <c r="AP245" s="403">
        <f>AP8</f>
        <v>0</v>
      </c>
      <c r="AQ245" s="397">
        <f t="shared" ref="AQ245:AQ247" si="540">AP245/AO245*100</f>
        <v>0</v>
      </c>
      <c r="AR245" s="530"/>
    </row>
    <row r="246" spans="1:44" s="346" customFormat="1" ht="23.45" customHeight="1" x14ac:dyDescent="0.25">
      <c r="A246" s="452"/>
      <c r="B246" s="452"/>
      <c r="C246" s="452"/>
      <c r="D246" s="455" t="s">
        <v>43</v>
      </c>
      <c r="E246" s="403">
        <f t="shared" ref="E246:E247" si="541">SUM(E9)</f>
        <v>491453.3</v>
      </c>
      <c r="F246" s="403">
        <f t="shared" ref="F246" si="542">SUM(F9)</f>
        <v>10589</v>
      </c>
      <c r="G246" s="396">
        <f t="shared" si="528"/>
        <v>2.1546299516149347E-2</v>
      </c>
      <c r="H246" s="403">
        <f t="shared" ref="H246:I246" si="543">SUM(H9)</f>
        <v>0</v>
      </c>
      <c r="I246" s="403">
        <f t="shared" si="543"/>
        <v>0</v>
      </c>
      <c r="J246" s="397" t="e">
        <f t="shared" si="529"/>
        <v>#DIV/0!</v>
      </c>
      <c r="K246" s="403">
        <f t="shared" ref="K246:L246" si="544">SUM(K9)</f>
        <v>344.8</v>
      </c>
      <c r="L246" s="403">
        <f t="shared" si="544"/>
        <v>344.8</v>
      </c>
      <c r="M246" s="397">
        <f t="shared" si="530"/>
        <v>100</v>
      </c>
      <c r="N246" s="403">
        <f t="shared" ref="N246:O246" si="545">SUM(N9)</f>
        <v>2209.6999999999998</v>
      </c>
      <c r="O246" s="403">
        <f t="shared" si="545"/>
        <v>2209.6999999999998</v>
      </c>
      <c r="P246" s="397">
        <f t="shared" si="531"/>
        <v>100</v>
      </c>
      <c r="Q246" s="403">
        <f t="shared" ref="Q246:R246" si="546">SUM(Q9)</f>
        <v>342.8</v>
      </c>
      <c r="R246" s="403">
        <f t="shared" si="546"/>
        <v>0</v>
      </c>
      <c r="S246" s="397">
        <f t="shared" si="532"/>
        <v>0</v>
      </c>
      <c r="T246" s="403">
        <f t="shared" ref="T246:U246" si="547">SUM(T9)</f>
        <v>0</v>
      </c>
      <c r="U246" s="403">
        <f t="shared" si="547"/>
        <v>0</v>
      </c>
      <c r="V246" s="397" t="e">
        <f t="shared" ref="V246:AP246" si="548">SUM(V9)</f>
        <v>#DIV/0!</v>
      </c>
      <c r="W246" s="403">
        <f t="shared" si="548"/>
        <v>992.3</v>
      </c>
      <c r="X246" s="403">
        <f t="shared" si="548"/>
        <v>0</v>
      </c>
      <c r="Y246" s="397">
        <f t="shared" si="548"/>
        <v>0</v>
      </c>
      <c r="Z246" s="403">
        <f t="shared" si="548"/>
        <v>1056.1999999999998</v>
      </c>
      <c r="AA246" s="403">
        <f t="shared" si="548"/>
        <v>0</v>
      </c>
      <c r="AB246" s="397">
        <f t="shared" si="548"/>
        <v>0</v>
      </c>
      <c r="AC246" s="403">
        <f t="shared" si="548"/>
        <v>8087.7999999999993</v>
      </c>
      <c r="AD246" s="403">
        <f t="shared" si="548"/>
        <v>0</v>
      </c>
      <c r="AE246" s="397">
        <f t="shared" si="548"/>
        <v>0</v>
      </c>
      <c r="AF246" s="403">
        <f t="shared" si="548"/>
        <v>74248</v>
      </c>
      <c r="AG246" s="403">
        <f t="shared" si="548"/>
        <v>0</v>
      </c>
      <c r="AH246" s="397">
        <f t="shared" si="548"/>
        <v>0</v>
      </c>
      <c r="AI246" s="403">
        <f t="shared" si="548"/>
        <v>15810.199999999999</v>
      </c>
      <c r="AJ246" s="403">
        <f t="shared" si="548"/>
        <v>0</v>
      </c>
      <c r="AK246" s="397">
        <f t="shared" si="548"/>
        <v>0</v>
      </c>
      <c r="AL246" s="403">
        <f t="shared" si="548"/>
        <v>34532.199999999997</v>
      </c>
      <c r="AM246" s="403">
        <f t="shared" si="548"/>
        <v>0</v>
      </c>
      <c r="AN246" s="397">
        <f t="shared" si="548"/>
        <v>0</v>
      </c>
      <c r="AO246" s="403">
        <f t="shared" si="548"/>
        <v>305022.89999999997</v>
      </c>
      <c r="AP246" s="403">
        <f t="shared" si="548"/>
        <v>0</v>
      </c>
      <c r="AQ246" s="397">
        <f t="shared" si="540"/>
        <v>0</v>
      </c>
      <c r="AR246" s="530"/>
    </row>
    <row r="247" spans="1:44" s="346" customFormat="1" ht="23.45" customHeight="1" x14ac:dyDescent="0.25">
      <c r="A247" s="478"/>
      <c r="B247" s="478"/>
      <c r="C247" s="478"/>
      <c r="D247" s="531" t="s">
        <v>265</v>
      </c>
      <c r="E247" s="512">
        <f t="shared" si="541"/>
        <v>0</v>
      </c>
      <c r="F247" s="512">
        <f t="shared" ref="F247" si="549">SUM(F10)</f>
        <v>0</v>
      </c>
      <c r="G247" s="520" t="e">
        <f>F247/E247</f>
        <v>#DIV/0!</v>
      </c>
      <c r="H247" s="512">
        <f t="shared" ref="H247:I247" si="550">SUM(H10)</f>
        <v>0</v>
      </c>
      <c r="I247" s="512">
        <f t="shared" si="550"/>
        <v>0</v>
      </c>
      <c r="J247" s="513" t="e">
        <f t="shared" si="529"/>
        <v>#DIV/0!</v>
      </c>
      <c r="K247" s="512">
        <f t="shared" ref="K247:L247" si="551">SUM(K10)</f>
        <v>0</v>
      </c>
      <c r="L247" s="512">
        <f t="shared" si="551"/>
        <v>0</v>
      </c>
      <c r="M247" s="513" t="e">
        <f t="shared" si="530"/>
        <v>#DIV/0!</v>
      </c>
      <c r="N247" s="512">
        <f t="shared" ref="N247:O247" si="552">SUM(N10)</f>
        <v>0</v>
      </c>
      <c r="O247" s="512">
        <f t="shared" si="552"/>
        <v>0</v>
      </c>
      <c r="P247" s="513" t="e">
        <f t="shared" si="531"/>
        <v>#DIV/0!</v>
      </c>
      <c r="Q247" s="512">
        <f t="shared" ref="Q247:R247" si="553">SUM(Q10)</f>
        <v>0</v>
      </c>
      <c r="R247" s="512">
        <f t="shared" si="553"/>
        <v>0</v>
      </c>
      <c r="S247" s="513" t="e">
        <f t="shared" si="532"/>
        <v>#DIV/0!</v>
      </c>
      <c r="T247" s="512">
        <f t="shared" ref="T247:U247" si="554">SUM(T10)</f>
        <v>0</v>
      </c>
      <c r="U247" s="512">
        <f t="shared" si="554"/>
        <v>0</v>
      </c>
      <c r="V247" s="513" t="e">
        <f t="shared" ref="V247:AP247" si="555">SUM(V10)</f>
        <v>#DIV/0!</v>
      </c>
      <c r="W247" s="512">
        <f t="shared" si="555"/>
        <v>0</v>
      </c>
      <c r="X247" s="512">
        <f t="shared" si="555"/>
        <v>0</v>
      </c>
      <c r="Y247" s="513" t="e">
        <f t="shared" si="555"/>
        <v>#DIV/0!</v>
      </c>
      <c r="Z247" s="512">
        <f t="shared" si="555"/>
        <v>0</v>
      </c>
      <c r="AA247" s="512">
        <f t="shared" si="555"/>
        <v>0</v>
      </c>
      <c r="AB247" s="513" t="e">
        <f t="shared" si="555"/>
        <v>#DIV/0!</v>
      </c>
      <c r="AC247" s="512">
        <f t="shared" si="555"/>
        <v>0</v>
      </c>
      <c r="AD247" s="512">
        <f t="shared" si="555"/>
        <v>0</v>
      </c>
      <c r="AE247" s="513" t="e">
        <f t="shared" si="555"/>
        <v>#DIV/0!</v>
      </c>
      <c r="AF247" s="512">
        <f t="shared" si="555"/>
        <v>0</v>
      </c>
      <c r="AG247" s="512">
        <f t="shared" si="555"/>
        <v>0</v>
      </c>
      <c r="AH247" s="513" t="e">
        <f t="shared" si="555"/>
        <v>#DIV/0!</v>
      </c>
      <c r="AI247" s="512">
        <f t="shared" si="555"/>
        <v>0</v>
      </c>
      <c r="AJ247" s="512">
        <f t="shared" si="555"/>
        <v>0</v>
      </c>
      <c r="AK247" s="513" t="e">
        <f t="shared" si="555"/>
        <v>#DIV/0!</v>
      </c>
      <c r="AL247" s="512">
        <f t="shared" si="555"/>
        <v>0</v>
      </c>
      <c r="AM247" s="512">
        <f t="shared" si="555"/>
        <v>0</v>
      </c>
      <c r="AN247" s="513" t="e">
        <f t="shared" si="555"/>
        <v>#DIV/0!</v>
      </c>
      <c r="AO247" s="512">
        <f t="shared" si="555"/>
        <v>0</v>
      </c>
      <c r="AP247" s="512">
        <f t="shared" si="555"/>
        <v>0</v>
      </c>
      <c r="AQ247" s="513" t="e">
        <f t="shared" si="540"/>
        <v>#DIV/0!</v>
      </c>
      <c r="AR247" s="505"/>
    </row>
    <row r="248" spans="1:44" ht="23.45" customHeight="1" x14ac:dyDescent="0.25">
      <c r="A248" s="532"/>
      <c r="B248" s="532"/>
      <c r="C248" s="532"/>
      <c r="D248" s="533"/>
      <c r="E248" s="534"/>
      <c r="F248" s="534"/>
      <c r="G248" s="535"/>
      <c r="H248" s="536"/>
      <c r="I248" s="536"/>
      <c r="J248" s="535"/>
      <c r="K248" s="536"/>
      <c r="L248" s="536"/>
      <c r="M248" s="535"/>
      <c r="N248" s="536"/>
      <c r="O248" s="536"/>
      <c r="P248" s="535"/>
      <c r="Q248" s="536"/>
      <c r="R248" s="536"/>
      <c r="S248" s="535"/>
      <c r="T248" s="536"/>
      <c r="U248" s="536"/>
      <c r="V248" s="535"/>
      <c r="W248" s="536"/>
      <c r="X248" s="536"/>
      <c r="Y248" s="535"/>
      <c r="Z248" s="536"/>
      <c r="AA248" s="536"/>
      <c r="AB248" s="535"/>
      <c r="AC248" s="536"/>
      <c r="AD248" s="536"/>
      <c r="AE248" s="535"/>
      <c r="AF248" s="536"/>
      <c r="AG248" s="536"/>
      <c r="AH248" s="535"/>
      <c r="AI248" s="536"/>
      <c r="AJ248" s="536"/>
      <c r="AK248" s="535"/>
      <c r="AL248" s="536"/>
      <c r="AM248" s="536"/>
      <c r="AN248" s="535"/>
      <c r="AO248" s="535"/>
      <c r="AP248" s="535"/>
      <c r="AQ248" s="535"/>
      <c r="AR248" s="537"/>
    </row>
    <row r="249" spans="1:44" s="538" customFormat="1" ht="23.45" customHeight="1" x14ac:dyDescent="0.25">
      <c r="A249" s="248"/>
      <c r="B249" s="248"/>
      <c r="C249" s="248"/>
      <c r="D249" s="248"/>
      <c r="E249" s="248"/>
      <c r="F249" s="248"/>
      <c r="G249" s="248"/>
      <c r="H249" s="248"/>
      <c r="I249" s="248"/>
      <c r="J249" s="248"/>
      <c r="K249" s="248"/>
      <c r="L249" s="248"/>
      <c r="M249" s="248"/>
      <c r="N249" s="248"/>
      <c r="O249" s="248"/>
      <c r="P249" s="248"/>
      <c r="Q249" s="248"/>
      <c r="R249" s="248"/>
      <c r="S249" s="248"/>
      <c r="T249" s="248"/>
      <c r="U249" s="248"/>
      <c r="V249" s="248"/>
      <c r="W249" s="248"/>
      <c r="X249" s="248"/>
      <c r="Y249" s="248"/>
      <c r="Z249" s="248"/>
      <c r="AA249" s="248"/>
      <c r="AB249" s="248"/>
      <c r="AC249" s="248"/>
      <c r="AD249" s="248"/>
      <c r="AE249" s="248"/>
      <c r="AF249" s="248"/>
      <c r="AG249" s="248"/>
      <c r="AH249" s="248"/>
      <c r="AI249" s="248"/>
      <c r="AJ249" s="248"/>
      <c r="AK249" s="248"/>
      <c r="AL249" s="248"/>
      <c r="AM249" s="248"/>
      <c r="AN249" s="248"/>
      <c r="AO249" s="248"/>
      <c r="AP249" s="248"/>
      <c r="AQ249" s="248"/>
      <c r="AR249" s="248"/>
    </row>
    <row r="250" spans="1:44" s="538" customFormat="1" ht="28.5" customHeight="1" x14ac:dyDescent="0.25">
      <c r="A250" s="248" t="s">
        <v>274</v>
      </c>
      <c r="B250" s="539"/>
      <c r="C250" s="539"/>
      <c r="D250" s="539"/>
      <c r="E250" s="539"/>
      <c r="F250" s="539"/>
      <c r="G250" s="539"/>
      <c r="H250" s="539"/>
      <c r="I250" s="539"/>
      <c r="J250" s="539"/>
      <c r="K250" s="539"/>
      <c r="L250" s="539"/>
      <c r="M250" s="539"/>
      <c r="N250" s="539"/>
      <c r="O250" s="539"/>
      <c r="P250" s="539"/>
      <c r="Q250" s="539"/>
      <c r="R250" s="539"/>
      <c r="S250" s="539"/>
      <c r="T250" s="539"/>
      <c r="U250" s="539"/>
      <c r="V250" s="539"/>
      <c r="W250" s="539"/>
      <c r="X250" s="539"/>
      <c r="Y250" s="539"/>
      <c r="Z250" s="539"/>
      <c r="AA250" s="539"/>
      <c r="AB250" s="539"/>
      <c r="AC250" s="539"/>
      <c r="AD250" s="539"/>
      <c r="AE250" s="539"/>
      <c r="AF250" s="539"/>
      <c r="AG250" s="539"/>
      <c r="AH250" s="539"/>
      <c r="AI250" s="539"/>
      <c r="AJ250" s="539"/>
      <c r="AK250" s="539"/>
      <c r="AL250" s="539"/>
      <c r="AM250" s="539"/>
      <c r="AN250" s="539"/>
      <c r="AO250" s="539"/>
      <c r="AP250" s="539"/>
      <c r="AQ250" s="539"/>
      <c r="AR250" s="539"/>
    </row>
    <row r="251" spans="1:44" s="538" customFormat="1" ht="23.45" customHeight="1" x14ac:dyDescent="0.25">
      <c r="A251" s="207"/>
      <c r="B251" s="540"/>
      <c r="C251" s="540"/>
      <c r="D251" s="540"/>
      <c r="E251" s="541"/>
      <c r="F251" s="541"/>
      <c r="G251" s="540"/>
      <c r="H251" s="540"/>
      <c r="I251" s="540"/>
      <c r="J251" s="540"/>
      <c r="K251" s="540"/>
      <c r="L251" s="540"/>
      <c r="M251" s="540"/>
      <c r="N251" s="540"/>
      <c r="O251" s="540"/>
      <c r="P251" s="540"/>
      <c r="Q251" s="540"/>
      <c r="R251" s="540"/>
      <c r="S251" s="540"/>
      <c r="T251" s="540"/>
      <c r="U251" s="540"/>
      <c r="V251" s="540"/>
      <c r="W251" s="540"/>
      <c r="X251" s="540"/>
      <c r="Y251" s="540"/>
      <c r="Z251" s="540"/>
      <c r="AA251" s="540"/>
      <c r="AB251" s="540"/>
      <c r="AC251" s="540"/>
      <c r="AD251" s="540"/>
      <c r="AE251" s="540"/>
      <c r="AF251" s="540"/>
      <c r="AG251" s="540"/>
      <c r="AH251" s="540"/>
      <c r="AI251" s="540"/>
      <c r="AJ251" s="540"/>
      <c r="AK251" s="540"/>
      <c r="AL251" s="540"/>
      <c r="AM251" s="540"/>
      <c r="AN251" s="540"/>
      <c r="AO251" s="540"/>
      <c r="AP251" s="540"/>
      <c r="AQ251" s="540"/>
      <c r="AR251" s="540"/>
    </row>
    <row r="252" spans="1:44" ht="23.45" customHeight="1" x14ac:dyDescent="0.25">
      <c r="A252" s="440" t="s">
        <v>503</v>
      </c>
      <c r="B252" s="440"/>
      <c r="C252" s="440"/>
      <c r="D252" s="440"/>
      <c r="E252" s="440"/>
      <c r="F252" s="440"/>
      <c r="G252" s="440"/>
      <c r="H252" s="440"/>
      <c r="I252" s="440"/>
      <c r="J252" s="440"/>
      <c r="K252" s="440"/>
      <c r="L252" s="440"/>
      <c r="M252" s="440"/>
      <c r="N252" s="440"/>
      <c r="O252" s="440"/>
      <c r="P252" s="440"/>
      <c r="Q252" s="440"/>
      <c r="R252" s="440"/>
      <c r="S252" s="440"/>
      <c r="T252" s="440"/>
      <c r="U252" s="440"/>
      <c r="V252" s="440"/>
      <c r="W252" s="440"/>
      <c r="X252" s="440"/>
      <c r="Y252" s="440"/>
      <c r="Z252" s="440"/>
      <c r="AA252" s="440"/>
      <c r="AB252" s="440"/>
      <c r="AC252" s="440"/>
      <c r="AD252" s="440"/>
      <c r="AE252" s="440"/>
      <c r="AF252" s="440"/>
      <c r="AG252" s="440"/>
      <c r="AH252" s="440"/>
      <c r="AI252" s="440"/>
      <c r="AJ252" s="440"/>
      <c r="AK252" s="440"/>
      <c r="AL252" s="440"/>
      <c r="AM252" s="440"/>
      <c r="AN252" s="440"/>
      <c r="AO252" s="440"/>
      <c r="AP252" s="542"/>
      <c r="AQ252" s="542"/>
    </row>
    <row r="253" spans="1:44" ht="23.45" customHeight="1" x14ac:dyDescent="0.25">
      <c r="A253" s="542"/>
      <c r="B253" s="542"/>
      <c r="C253" s="542"/>
      <c r="D253" s="542"/>
      <c r="E253" s="542"/>
      <c r="F253" s="542"/>
      <c r="G253" s="542"/>
      <c r="H253" s="542"/>
      <c r="I253" s="542"/>
      <c r="J253" s="542"/>
      <c r="K253" s="542"/>
      <c r="L253" s="542"/>
      <c r="M253" s="542"/>
      <c r="N253" s="542"/>
      <c r="O253" s="542"/>
      <c r="P253" s="542"/>
      <c r="Q253" s="542"/>
      <c r="R253" s="542"/>
      <c r="S253" s="542"/>
      <c r="T253" s="542"/>
      <c r="U253" s="542"/>
      <c r="V253" s="542"/>
      <c r="W253" s="542"/>
      <c r="X253" s="542"/>
      <c r="Y253" s="542"/>
      <c r="Z253" s="542"/>
      <c r="AA253" s="542"/>
      <c r="AB253" s="542"/>
      <c r="AC253" s="542"/>
      <c r="AD253" s="542"/>
      <c r="AE253" s="542"/>
      <c r="AF253" s="542"/>
      <c r="AG253" s="542"/>
      <c r="AH253" s="542"/>
      <c r="AI253" s="542"/>
      <c r="AJ253" s="542"/>
      <c r="AK253" s="542"/>
      <c r="AL253" s="542"/>
      <c r="AM253" s="542"/>
      <c r="AN253" s="542"/>
      <c r="AO253" s="542"/>
      <c r="AP253" s="542"/>
      <c r="AQ253" s="542"/>
    </row>
    <row r="254" spans="1:44" ht="23.45" customHeight="1" x14ac:dyDescent="0.25">
      <c r="A254" s="440" t="s">
        <v>504</v>
      </c>
      <c r="B254" s="440"/>
      <c r="C254" s="440"/>
      <c r="D254" s="440"/>
      <c r="E254" s="440"/>
      <c r="F254" s="440"/>
      <c r="G254" s="440"/>
      <c r="H254" s="440"/>
      <c r="I254" s="440"/>
      <c r="J254" s="440"/>
      <c r="K254" s="440"/>
      <c r="L254" s="440"/>
      <c r="M254" s="440"/>
      <c r="N254" s="440"/>
      <c r="O254" s="440"/>
      <c r="P254" s="440"/>
      <c r="Q254" s="440"/>
      <c r="R254" s="440"/>
      <c r="S254" s="440"/>
      <c r="T254" s="440"/>
      <c r="U254" s="440"/>
      <c r="V254" s="440"/>
      <c r="W254" s="440"/>
      <c r="X254" s="440"/>
      <c r="Y254" s="440"/>
      <c r="Z254" s="440"/>
      <c r="AA254" s="440"/>
      <c r="AB254" s="440"/>
      <c r="AC254" s="440"/>
      <c r="AD254" s="440"/>
      <c r="AE254" s="440"/>
      <c r="AF254" s="440"/>
      <c r="AG254" s="440"/>
      <c r="AH254" s="440"/>
      <c r="AI254" s="440"/>
      <c r="AJ254" s="440"/>
      <c r="AK254" s="440"/>
      <c r="AL254" s="440"/>
      <c r="AM254" s="440"/>
      <c r="AN254" s="440"/>
      <c r="AO254" s="440"/>
      <c r="AP254" s="542"/>
      <c r="AQ254" s="542"/>
    </row>
    <row r="255" spans="1:44" ht="23.45" customHeight="1" x14ac:dyDescent="0.25">
      <c r="A255" s="542"/>
      <c r="B255" s="542"/>
      <c r="C255" s="542"/>
      <c r="D255" s="542"/>
      <c r="E255" s="543"/>
      <c r="F255" s="543"/>
      <c r="G255" s="542"/>
      <c r="H255" s="542"/>
      <c r="I255" s="542"/>
      <c r="J255" s="542"/>
      <c r="K255" s="542"/>
      <c r="L255" s="542"/>
      <c r="M255" s="542"/>
      <c r="N255" s="542"/>
      <c r="O255" s="542"/>
      <c r="P255" s="542"/>
      <c r="Q255" s="542"/>
      <c r="R255" s="542"/>
      <c r="S255" s="542"/>
      <c r="T255" s="542"/>
      <c r="U255" s="542"/>
      <c r="V255" s="542"/>
      <c r="W255" s="542"/>
      <c r="X255" s="542"/>
      <c r="Y255" s="542"/>
      <c r="Z255" s="542"/>
      <c r="AA255" s="542"/>
      <c r="AB255" s="542"/>
      <c r="AC255" s="542"/>
      <c r="AD255" s="542"/>
      <c r="AE255" s="542"/>
      <c r="AF255" s="542"/>
      <c r="AG255" s="542"/>
      <c r="AH255" s="542"/>
      <c r="AI255" s="542"/>
      <c r="AJ255" s="542"/>
      <c r="AK255" s="542"/>
      <c r="AL255" s="542"/>
      <c r="AM255" s="542"/>
      <c r="AN255" s="542"/>
      <c r="AO255" s="542"/>
      <c r="AP255" s="542"/>
      <c r="AQ255" s="542"/>
    </row>
    <row r="256" spans="1:44" ht="23.45" customHeight="1" x14ac:dyDescent="0.25">
      <c r="A256" s="343" t="s">
        <v>378</v>
      </c>
      <c r="B256" s="343"/>
      <c r="C256" s="544"/>
      <c r="D256" s="544"/>
      <c r="E256" s="545"/>
      <c r="F256" s="545"/>
      <c r="G256" s="450"/>
      <c r="H256" s="450"/>
      <c r="I256" s="450"/>
      <c r="J256" s="450"/>
      <c r="K256" s="450"/>
      <c r="L256" s="450"/>
      <c r="M256" s="450"/>
      <c r="N256" s="450"/>
      <c r="O256" s="450"/>
      <c r="P256" s="450"/>
      <c r="Q256" s="450"/>
      <c r="R256" s="450"/>
      <c r="S256" s="450"/>
      <c r="T256" s="450"/>
      <c r="U256" s="450"/>
      <c r="V256" s="450"/>
      <c r="W256" s="450"/>
      <c r="X256" s="450"/>
      <c r="Y256" s="450"/>
      <c r="Z256" s="450"/>
      <c r="AA256" s="450"/>
      <c r="AB256" s="450"/>
      <c r="AC256" s="450"/>
      <c r="AD256" s="450"/>
      <c r="AE256" s="450"/>
      <c r="AF256" s="450"/>
      <c r="AG256" s="450"/>
      <c r="AH256" s="450"/>
      <c r="AI256" s="450"/>
      <c r="AJ256" s="450"/>
      <c r="AK256" s="450"/>
      <c r="AL256" s="450"/>
      <c r="AM256" s="450"/>
      <c r="AN256" s="450"/>
      <c r="AO256" s="450"/>
      <c r="AP256" s="450"/>
      <c r="AQ256" s="450"/>
      <c r="AR256" s="450"/>
    </row>
    <row r="257" spans="1:43" ht="23.45" customHeight="1" x14ac:dyDescent="0.25">
      <c r="A257" s="545"/>
      <c r="B257" s="343"/>
      <c r="C257" s="343"/>
      <c r="D257" s="450"/>
      <c r="E257" s="546"/>
      <c r="F257" s="546"/>
      <c r="G257" s="342"/>
      <c r="H257" s="343"/>
      <c r="I257" s="343"/>
      <c r="J257" s="343"/>
      <c r="K257" s="343"/>
      <c r="L257" s="343"/>
      <c r="M257" s="343"/>
      <c r="N257" s="343"/>
      <c r="O257" s="343"/>
      <c r="P257" s="343"/>
      <c r="Q257" s="343"/>
      <c r="R257" s="343"/>
      <c r="S257" s="343"/>
      <c r="T257" s="547"/>
      <c r="U257" s="547"/>
      <c r="V257" s="547"/>
      <c r="W257" s="547"/>
      <c r="X257" s="547"/>
      <c r="Y257" s="547"/>
      <c r="Z257" s="547"/>
      <c r="AA257" s="547"/>
      <c r="AB257" s="547"/>
      <c r="AC257" s="547"/>
      <c r="AD257" s="547"/>
      <c r="AE257" s="547"/>
      <c r="AF257" s="547"/>
      <c r="AG257" s="547"/>
      <c r="AH257" s="547"/>
      <c r="AI257" s="343"/>
      <c r="AJ257" s="343"/>
      <c r="AK257" s="343"/>
      <c r="AL257" s="547"/>
      <c r="AM257" s="547"/>
      <c r="AN257" s="547"/>
      <c r="AO257" s="343"/>
      <c r="AP257" s="343"/>
      <c r="AQ257" s="343"/>
    </row>
    <row r="258" spans="1:43" ht="23.45" customHeight="1" x14ac:dyDescent="0.25">
      <c r="A258" s="545"/>
      <c r="B258" s="343"/>
      <c r="C258" s="343"/>
      <c r="D258" s="450"/>
      <c r="E258" s="546"/>
      <c r="F258" s="546"/>
      <c r="G258" s="342"/>
      <c r="H258" s="343"/>
      <c r="I258" s="343"/>
      <c r="J258" s="343"/>
      <c r="K258" s="343"/>
      <c r="L258" s="343"/>
      <c r="M258" s="343"/>
      <c r="N258" s="343"/>
      <c r="O258" s="343"/>
      <c r="P258" s="343"/>
      <c r="Q258" s="343"/>
      <c r="R258" s="343"/>
      <c r="S258" s="343"/>
      <c r="T258" s="547"/>
      <c r="U258" s="547"/>
      <c r="V258" s="547"/>
      <c r="W258" s="547"/>
      <c r="X258" s="547"/>
      <c r="Y258" s="547"/>
      <c r="Z258" s="547"/>
      <c r="AA258" s="547"/>
      <c r="AB258" s="547"/>
      <c r="AC258" s="547"/>
      <c r="AD258" s="547"/>
      <c r="AE258" s="547"/>
      <c r="AF258" s="547"/>
      <c r="AG258" s="547"/>
      <c r="AH258" s="547"/>
      <c r="AI258" s="343"/>
      <c r="AJ258" s="343"/>
      <c r="AK258" s="343"/>
      <c r="AL258" s="547"/>
      <c r="AM258" s="547"/>
      <c r="AN258" s="547"/>
      <c r="AO258" s="343"/>
      <c r="AP258" s="343"/>
      <c r="AQ258" s="343"/>
    </row>
    <row r="259" spans="1:43" ht="23.45" customHeight="1" x14ac:dyDescent="0.25">
      <c r="A259" s="545"/>
      <c r="B259" s="343" t="s">
        <v>260</v>
      </c>
      <c r="C259" s="343"/>
      <c r="D259" s="450"/>
      <c r="E259" s="546"/>
      <c r="F259" s="546"/>
      <c r="G259" s="342"/>
      <c r="H259" s="343"/>
      <c r="I259" s="343"/>
      <c r="J259" s="343"/>
      <c r="K259" s="343"/>
      <c r="L259" s="343"/>
      <c r="M259" s="343"/>
      <c r="N259" s="343"/>
      <c r="O259" s="343"/>
      <c r="P259" s="343"/>
      <c r="Q259" s="343"/>
      <c r="R259" s="343"/>
      <c r="S259" s="343"/>
      <c r="T259" s="547"/>
      <c r="U259" s="547"/>
      <c r="V259" s="547"/>
      <c r="W259" s="547"/>
      <c r="X259" s="547"/>
      <c r="Y259" s="547"/>
      <c r="Z259" s="547"/>
      <c r="AA259" s="547"/>
      <c r="AB259" s="547"/>
      <c r="AC259" s="547"/>
      <c r="AD259" s="547"/>
      <c r="AE259" s="547"/>
      <c r="AF259" s="547"/>
      <c r="AG259" s="547"/>
      <c r="AH259" s="547"/>
      <c r="AI259" s="343"/>
      <c r="AJ259" s="343"/>
      <c r="AK259" s="343"/>
      <c r="AL259" s="547"/>
      <c r="AM259" s="547"/>
      <c r="AN259" s="547"/>
      <c r="AO259" s="343"/>
      <c r="AP259" s="343"/>
      <c r="AQ259" s="343"/>
    </row>
    <row r="260" spans="1:43" ht="23.45" customHeight="1" x14ac:dyDescent="0.25">
      <c r="A260" s="545"/>
      <c r="B260" s="343"/>
      <c r="C260" s="343"/>
      <c r="D260" s="450"/>
      <c r="E260" s="546"/>
      <c r="F260" s="546"/>
      <c r="G260" s="342"/>
      <c r="H260" s="343"/>
      <c r="I260" s="343"/>
      <c r="J260" s="343"/>
      <c r="K260" s="343"/>
      <c r="L260" s="343"/>
      <c r="M260" s="343"/>
      <c r="N260" s="343"/>
      <c r="O260" s="343"/>
      <c r="P260" s="343"/>
      <c r="Q260" s="343"/>
      <c r="R260" s="343"/>
      <c r="S260" s="343"/>
      <c r="T260" s="547"/>
      <c r="U260" s="547"/>
      <c r="V260" s="547"/>
      <c r="W260" s="547"/>
      <c r="X260" s="547"/>
      <c r="Y260" s="547"/>
      <c r="Z260" s="547"/>
      <c r="AA260" s="547"/>
      <c r="AB260" s="547"/>
      <c r="AC260" s="547"/>
      <c r="AD260" s="547"/>
      <c r="AE260" s="547"/>
      <c r="AF260" s="547"/>
      <c r="AG260" s="547"/>
      <c r="AH260" s="547"/>
      <c r="AI260" s="343"/>
      <c r="AJ260" s="343"/>
      <c r="AK260" s="343"/>
      <c r="AL260" s="547"/>
      <c r="AM260" s="547"/>
      <c r="AN260" s="547"/>
      <c r="AO260" s="343"/>
      <c r="AP260" s="343"/>
      <c r="AQ260" s="343"/>
    </row>
    <row r="261" spans="1:43" ht="23.45" customHeight="1" x14ac:dyDescent="0.25">
      <c r="A261" s="343" t="s">
        <v>328</v>
      </c>
      <c r="B261" s="343"/>
      <c r="C261" s="343"/>
      <c r="D261" s="432"/>
      <c r="E261" s="548"/>
      <c r="F261" s="548"/>
      <c r="G261" s="432"/>
      <c r="H261" s="432"/>
      <c r="I261" s="432"/>
      <c r="J261" s="432"/>
      <c r="K261" s="432"/>
      <c r="L261" s="450"/>
      <c r="M261" s="450"/>
      <c r="N261" s="450"/>
      <c r="O261" s="542"/>
      <c r="P261" s="542"/>
      <c r="Q261" s="542"/>
      <c r="R261" s="542"/>
      <c r="S261" s="542"/>
      <c r="T261" s="542"/>
      <c r="U261" s="542"/>
      <c r="V261" s="542"/>
      <c r="W261" s="542"/>
      <c r="X261" s="542"/>
      <c r="Y261" s="542"/>
      <c r="Z261" s="542"/>
      <c r="AA261" s="542"/>
      <c r="AB261" s="542"/>
      <c r="AC261" s="542"/>
      <c r="AD261" s="542"/>
      <c r="AE261" s="542"/>
      <c r="AF261" s="542"/>
      <c r="AG261" s="542"/>
      <c r="AH261" s="542"/>
      <c r="AI261" s="542"/>
      <c r="AJ261" s="542"/>
      <c r="AK261" s="542"/>
      <c r="AL261" s="542"/>
      <c r="AM261" s="542"/>
      <c r="AN261" s="542"/>
      <c r="AO261" s="542"/>
      <c r="AP261" s="542"/>
      <c r="AQ261" s="542"/>
    </row>
    <row r="264" spans="1:43" ht="23.45" customHeight="1" x14ac:dyDescent="0.25">
      <c r="A264" s="450"/>
      <c r="T264" s="547"/>
      <c r="U264" s="547"/>
      <c r="V264" s="547"/>
      <c r="W264" s="547"/>
      <c r="X264" s="547"/>
      <c r="Y264" s="547"/>
      <c r="Z264" s="547"/>
      <c r="AA264" s="547"/>
      <c r="AB264" s="547"/>
      <c r="AC264" s="547"/>
      <c r="AD264" s="547"/>
      <c r="AE264" s="547"/>
      <c r="AF264" s="547"/>
      <c r="AG264" s="547"/>
      <c r="AH264" s="547"/>
      <c r="AL264" s="547"/>
      <c r="AM264" s="547"/>
      <c r="AN264" s="547"/>
      <c r="AO264" s="343"/>
      <c r="AP264" s="343"/>
      <c r="AQ264" s="343"/>
    </row>
    <row r="265" spans="1:43" ht="23.45" customHeight="1" x14ac:dyDescent="0.25">
      <c r="A265" s="549"/>
      <c r="T265" s="547"/>
      <c r="U265" s="547"/>
      <c r="V265" s="547"/>
      <c r="W265" s="547"/>
      <c r="X265" s="547"/>
      <c r="Y265" s="547"/>
      <c r="Z265" s="547"/>
      <c r="AA265" s="547"/>
      <c r="AB265" s="547"/>
      <c r="AC265" s="547"/>
      <c r="AD265" s="547"/>
      <c r="AE265" s="547"/>
      <c r="AF265" s="547"/>
      <c r="AG265" s="547"/>
      <c r="AH265" s="547"/>
      <c r="AL265" s="547"/>
      <c r="AM265" s="547"/>
      <c r="AN265" s="547"/>
      <c r="AO265" s="343"/>
      <c r="AP265" s="343"/>
      <c r="AQ265" s="343"/>
    </row>
    <row r="266" spans="1:43" ht="23.45" customHeight="1" x14ac:dyDescent="0.25">
      <c r="A266" s="549"/>
      <c r="T266" s="547"/>
      <c r="U266" s="547"/>
      <c r="V266" s="547"/>
      <c r="W266" s="547"/>
      <c r="X266" s="547"/>
      <c r="Y266" s="547"/>
      <c r="Z266" s="547"/>
      <c r="AA266" s="547"/>
      <c r="AB266" s="547"/>
      <c r="AC266" s="547"/>
      <c r="AD266" s="547"/>
      <c r="AE266" s="547"/>
      <c r="AF266" s="547"/>
      <c r="AG266" s="547"/>
      <c r="AH266" s="547"/>
      <c r="AL266" s="547"/>
      <c r="AM266" s="547"/>
      <c r="AN266" s="547"/>
      <c r="AO266" s="343"/>
      <c r="AP266" s="343"/>
      <c r="AQ266" s="343"/>
    </row>
    <row r="267" spans="1:43" ht="23.45" customHeight="1" x14ac:dyDescent="0.25">
      <c r="A267" s="549"/>
      <c r="T267" s="547"/>
      <c r="U267" s="547"/>
      <c r="V267" s="547"/>
      <c r="W267" s="547"/>
      <c r="X267" s="547"/>
      <c r="Y267" s="547"/>
      <c r="Z267" s="547"/>
      <c r="AA267" s="547"/>
      <c r="AB267" s="547"/>
      <c r="AC267" s="547"/>
      <c r="AD267" s="547"/>
      <c r="AE267" s="547"/>
      <c r="AF267" s="547"/>
      <c r="AG267" s="547"/>
      <c r="AH267" s="547"/>
      <c r="AL267" s="547"/>
      <c r="AM267" s="547"/>
      <c r="AN267" s="547"/>
      <c r="AO267" s="343"/>
      <c r="AP267" s="343"/>
      <c r="AQ267" s="343"/>
    </row>
    <row r="268" spans="1:43" ht="23.45" customHeight="1" x14ac:dyDescent="0.25">
      <c r="A268" s="549"/>
      <c r="T268" s="547"/>
      <c r="U268" s="547"/>
      <c r="V268" s="547"/>
      <c r="W268" s="547"/>
      <c r="X268" s="547"/>
      <c r="Y268" s="547"/>
      <c r="Z268" s="547"/>
      <c r="AA268" s="547"/>
      <c r="AB268" s="547"/>
      <c r="AC268" s="547"/>
      <c r="AD268" s="547"/>
      <c r="AE268" s="547"/>
      <c r="AF268" s="547"/>
      <c r="AG268" s="547"/>
      <c r="AH268" s="547"/>
      <c r="AL268" s="547"/>
      <c r="AM268" s="547"/>
      <c r="AN268" s="547"/>
      <c r="AO268" s="343"/>
      <c r="AP268" s="343"/>
      <c r="AQ268" s="343"/>
    </row>
    <row r="269" spans="1:43" ht="23.45" customHeight="1" x14ac:dyDescent="0.25">
      <c r="A269" s="550"/>
      <c r="T269" s="547"/>
      <c r="U269" s="547"/>
      <c r="V269" s="547"/>
      <c r="W269" s="547"/>
      <c r="X269" s="547"/>
      <c r="Y269" s="547"/>
      <c r="Z269" s="547"/>
      <c r="AA269" s="547"/>
      <c r="AB269" s="547"/>
      <c r="AC269" s="547"/>
      <c r="AD269" s="547"/>
      <c r="AE269" s="547"/>
      <c r="AF269" s="547"/>
      <c r="AG269" s="547"/>
      <c r="AH269" s="547"/>
      <c r="AL269" s="547"/>
      <c r="AM269" s="547"/>
      <c r="AN269" s="547"/>
      <c r="AO269" s="343"/>
      <c r="AP269" s="343"/>
      <c r="AQ269" s="343"/>
    </row>
    <row r="270" spans="1:43" ht="23.45" customHeight="1" x14ac:dyDescent="0.25">
      <c r="A270" s="549"/>
      <c r="T270" s="547"/>
      <c r="U270" s="547"/>
      <c r="V270" s="547"/>
      <c r="W270" s="547"/>
      <c r="X270" s="547"/>
      <c r="Y270" s="547"/>
      <c r="Z270" s="547"/>
      <c r="AA270" s="547"/>
      <c r="AB270" s="547"/>
      <c r="AC270" s="547"/>
      <c r="AD270" s="547"/>
      <c r="AE270" s="547"/>
      <c r="AF270" s="547"/>
      <c r="AG270" s="547"/>
      <c r="AH270" s="547"/>
      <c r="AL270" s="547"/>
      <c r="AM270" s="547"/>
      <c r="AN270" s="547"/>
      <c r="AO270" s="343"/>
      <c r="AP270" s="343"/>
      <c r="AQ270" s="343"/>
    </row>
    <row r="271" spans="1:43" ht="23.45" customHeight="1" x14ac:dyDescent="0.25">
      <c r="A271" s="549"/>
      <c r="T271" s="547"/>
      <c r="U271" s="547"/>
      <c r="V271" s="547"/>
      <c r="W271" s="547"/>
      <c r="X271" s="547"/>
      <c r="Y271" s="547"/>
      <c r="Z271" s="547"/>
      <c r="AA271" s="547"/>
      <c r="AB271" s="547"/>
      <c r="AC271" s="547"/>
      <c r="AD271" s="547"/>
      <c r="AE271" s="547"/>
      <c r="AF271" s="547"/>
      <c r="AG271" s="547"/>
      <c r="AH271" s="547"/>
      <c r="AL271" s="547"/>
      <c r="AM271" s="547"/>
      <c r="AN271" s="547"/>
      <c r="AO271" s="343"/>
      <c r="AP271" s="343"/>
      <c r="AQ271" s="343"/>
    </row>
    <row r="272" spans="1:43" ht="23.45" customHeight="1" x14ac:dyDescent="0.25">
      <c r="A272" s="549"/>
      <c r="T272" s="547"/>
      <c r="U272" s="547"/>
      <c r="V272" s="547"/>
      <c r="W272" s="547"/>
      <c r="X272" s="547"/>
      <c r="Y272" s="547"/>
      <c r="Z272" s="547"/>
      <c r="AA272" s="547"/>
      <c r="AB272" s="547"/>
      <c r="AC272" s="547"/>
      <c r="AD272" s="547"/>
      <c r="AE272" s="547"/>
      <c r="AF272" s="547"/>
      <c r="AG272" s="547"/>
      <c r="AH272" s="547"/>
      <c r="AL272" s="547"/>
      <c r="AM272" s="547"/>
      <c r="AN272" s="547"/>
      <c r="AO272" s="343"/>
      <c r="AP272" s="343"/>
      <c r="AQ272" s="343"/>
    </row>
    <row r="273" spans="1:44" ht="23.45" customHeight="1" x14ac:dyDescent="0.25">
      <c r="A273" s="549"/>
      <c r="T273" s="547"/>
      <c r="U273" s="547"/>
      <c r="V273" s="547"/>
      <c r="W273" s="547"/>
      <c r="X273" s="547"/>
      <c r="Y273" s="547"/>
      <c r="Z273" s="547"/>
      <c r="AA273" s="547"/>
      <c r="AB273" s="547"/>
      <c r="AC273" s="547"/>
      <c r="AD273" s="547"/>
      <c r="AE273" s="547"/>
      <c r="AF273" s="547"/>
      <c r="AG273" s="547"/>
      <c r="AH273" s="547"/>
      <c r="AL273" s="547"/>
      <c r="AM273" s="547"/>
      <c r="AN273" s="547"/>
      <c r="AO273" s="343"/>
      <c r="AP273" s="343"/>
      <c r="AQ273" s="343"/>
    </row>
    <row r="274" spans="1:44" ht="23.45" customHeight="1" x14ac:dyDescent="0.25">
      <c r="A274" s="549"/>
    </row>
    <row r="275" spans="1:44" ht="23.45" customHeight="1" x14ac:dyDescent="0.25">
      <c r="A275" s="550"/>
    </row>
    <row r="276" spans="1:44" ht="23.45" customHeight="1" x14ac:dyDescent="0.25">
      <c r="A276" s="549"/>
      <c r="T276" s="551"/>
      <c r="U276" s="551"/>
      <c r="V276" s="551"/>
      <c r="W276" s="551"/>
      <c r="X276" s="551"/>
      <c r="Y276" s="551"/>
      <c r="Z276" s="551"/>
      <c r="AA276" s="551"/>
      <c r="AB276" s="551"/>
      <c r="AC276" s="551"/>
      <c r="AD276" s="551"/>
      <c r="AE276" s="551"/>
      <c r="AF276" s="551"/>
      <c r="AG276" s="551"/>
      <c r="AH276" s="551"/>
      <c r="AL276" s="551"/>
      <c r="AM276" s="551"/>
      <c r="AN276" s="551"/>
    </row>
    <row r="277" spans="1:44" s="338" customFormat="1" ht="23.45" customHeight="1" x14ac:dyDescent="0.25">
      <c r="A277" s="549"/>
      <c r="D277" s="339"/>
      <c r="E277" s="340"/>
      <c r="F277" s="340"/>
      <c r="G277" s="341"/>
      <c r="T277" s="551"/>
      <c r="U277" s="551"/>
      <c r="V277" s="551"/>
      <c r="W277" s="551"/>
      <c r="X277" s="551"/>
      <c r="Y277" s="551"/>
      <c r="Z277" s="551"/>
      <c r="AA277" s="551"/>
      <c r="AB277" s="551"/>
      <c r="AC277" s="551"/>
      <c r="AD277" s="551"/>
      <c r="AE277" s="551"/>
      <c r="AF277" s="551"/>
      <c r="AG277" s="551"/>
      <c r="AH277" s="551"/>
      <c r="AL277" s="551"/>
      <c r="AM277" s="551"/>
      <c r="AN277" s="551"/>
      <c r="AR277" s="343"/>
    </row>
    <row r="278" spans="1:44" s="338" customFormat="1" ht="23.45" customHeight="1" x14ac:dyDescent="0.25">
      <c r="A278" s="549"/>
      <c r="D278" s="339"/>
      <c r="E278" s="340"/>
      <c r="F278" s="340"/>
      <c r="G278" s="341"/>
      <c r="T278" s="551"/>
      <c r="U278" s="551"/>
      <c r="V278" s="551"/>
      <c r="W278" s="551"/>
      <c r="X278" s="551"/>
      <c r="Y278" s="551"/>
      <c r="Z278" s="551"/>
      <c r="AA278" s="551"/>
      <c r="AB278" s="551"/>
      <c r="AC278" s="551"/>
      <c r="AD278" s="551"/>
      <c r="AE278" s="551"/>
      <c r="AF278" s="551"/>
      <c r="AG278" s="551"/>
      <c r="AH278" s="551"/>
      <c r="AL278" s="551"/>
      <c r="AM278" s="551"/>
      <c r="AN278" s="551"/>
      <c r="AR278" s="343"/>
    </row>
    <row r="279" spans="1:44" s="338" customFormat="1" ht="23.45" customHeight="1" x14ac:dyDescent="0.25">
      <c r="A279" s="549"/>
      <c r="D279" s="339"/>
      <c r="E279" s="340"/>
      <c r="F279" s="340"/>
      <c r="G279" s="341"/>
      <c r="T279" s="551"/>
      <c r="U279" s="551"/>
      <c r="V279" s="551"/>
      <c r="W279" s="551"/>
      <c r="X279" s="551"/>
      <c r="Y279" s="551"/>
      <c r="Z279" s="551"/>
      <c r="AA279" s="551"/>
      <c r="AB279" s="551"/>
      <c r="AC279" s="551"/>
      <c r="AD279" s="551"/>
      <c r="AE279" s="551"/>
      <c r="AF279" s="551"/>
      <c r="AG279" s="551"/>
      <c r="AH279" s="551"/>
      <c r="AL279" s="551"/>
      <c r="AM279" s="551"/>
      <c r="AN279" s="551"/>
      <c r="AR279" s="343"/>
    </row>
    <row r="280" spans="1:44" s="338" customFormat="1" ht="23.45" customHeight="1" x14ac:dyDescent="0.25">
      <c r="A280" s="549"/>
      <c r="D280" s="339"/>
      <c r="E280" s="340"/>
      <c r="F280" s="340"/>
      <c r="G280" s="341"/>
      <c r="AR280" s="343"/>
    </row>
    <row r="286" spans="1:44" s="338" customFormat="1" ht="23.45" customHeight="1" x14ac:dyDescent="0.25">
      <c r="D286" s="339"/>
      <c r="E286" s="340"/>
      <c r="F286" s="340"/>
      <c r="G286" s="341"/>
      <c r="AR286" s="343"/>
    </row>
  </sheetData>
  <autoFilter ref="A1:AR247"/>
  <mergeCells count="366">
    <mergeCell ref="A252:AO252"/>
    <mergeCell ref="C137:C139"/>
    <mergeCell ref="AR137:AR139"/>
    <mergeCell ref="C85:C87"/>
    <mergeCell ref="C88:C90"/>
    <mergeCell ref="C91:C93"/>
    <mergeCell ref="C94:C96"/>
    <mergeCell ref="C113:C115"/>
    <mergeCell ref="C116:C118"/>
    <mergeCell ref="C119:C121"/>
    <mergeCell ref="C122:C124"/>
    <mergeCell ref="C125:C127"/>
    <mergeCell ref="AR116:AR118"/>
    <mergeCell ref="A103:A105"/>
    <mergeCell ref="B103:B105"/>
    <mergeCell ref="C103:C105"/>
    <mergeCell ref="AR103:AR105"/>
    <mergeCell ref="A97:A99"/>
    <mergeCell ref="B97:B99"/>
    <mergeCell ref="C97:C99"/>
    <mergeCell ref="AR97:AR99"/>
    <mergeCell ref="A100:A102"/>
    <mergeCell ref="B100:B102"/>
    <mergeCell ref="C100:C102"/>
    <mergeCell ref="AR100:AR102"/>
    <mergeCell ref="A69:A71"/>
    <mergeCell ref="B69:B71"/>
    <mergeCell ref="C69:C71"/>
    <mergeCell ref="AR69:AR71"/>
    <mergeCell ref="A75:A77"/>
    <mergeCell ref="B75:B77"/>
    <mergeCell ref="C75:C77"/>
    <mergeCell ref="AR75:AR77"/>
    <mergeCell ref="A78:A80"/>
    <mergeCell ref="B78:B80"/>
    <mergeCell ref="C78:C80"/>
    <mergeCell ref="AR78:AR80"/>
    <mergeCell ref="A45:A47"/>
    <mergeCell ref="B45:B47"/>
    <mergeCell ref="C45:C47"/>
    <mergeCell ref="AR45:AR47"/>
    <mergeCell ref="A48:A50"/>
    <mergeCell ref="B48:B50"/>
    <mergeCell ref="C48:C50"/>
    <mergeCell ref="AR48:AR50"/>
    <mergeCell ref="A51:A53"/>
    <mergeCell ref="B51:B53"/>
    <mergeCell ref="C51:C53"/>
    <mergeCell ref="AR51:AR53"/>
    <mergeCell ref="A36:A38"/>
    <mergeCell ref="B36:B38"/>
    <mergeCell ref="C36:C38"/>
    <mergeCell ref="AR36:AR38"/>
    <mergeCell ref="A39:A41"/>
    <mergeCell ref="B39:B41"/>
    <mergeCell ref="C39:C41"/>
    <mergeCell ref="AR39:AR41"/>
    <mergeCell ref="A42:A44"/>
    <mergeCell ref="B42:B44"/>
    <mergeCell ref="C42:C44"/>
    <mergeCell ref="AR42:AR44"/>
    <mergeCell ref="A242:C243"/>
    <mergeCell ref="A239:AR239"/>
    <mergeCell ref="A240:A241"/>
    <mergeCell ref="B240:B241"/>
    <mergeCell ref="C240:C241"/>
    <mergeCell ref="AR240:AR241"/>
    <mergeCell ref="A223:A224"/>
    <mergeCell ref="B223:B224"/>
    <mergeCell ref="C223:C224"/>
    <mergeCell ref="AR223:AR224"/>
    <mergeCell ref="A231:A232"/>
    <mergeCell ref="B231:B232"/>
    <mergeCell ref="C231:C232"/>
    <mergeCell ref="AR231:AR232"/>
    <mergeCell ref="A235:A236"/>
    <mergeCell ref="B235:B236"/>
    <mergeCell ref="C235:C236"/>
    <mergeCell ref="AR235:AR236"/>
    <mergeCell ref="A237:C238"/>
    <mergeCell ref="AR237:AR238"/>
    <mergeCell ref="A225:A226"/>
    <mergeCell ref="B225:B226"/>
    <mergeCell ref="C225:C226"/>
    <mergeCell ref="AR225:AR226"/>
    <mergeCell ref="AR171:AR173"/>
    <mergeCell ref="A174:AR174"/>
    <mergeCell ref="AR175:AR176"/>
    <mergeCell ref="AR219:AR220"/>
    <mergeCell ref="B175:B176"/>
    <mergeCell ref="A175:A176"/>
    <mergeCell ref="C153:C155"/>
    <mergeCell ref="AR153:AR155"/>
    <mergeCell ref="A156:A158"/>
    <mergeCell ref="AR165:AR167"/>
    <mergeCell ref="A168:A170"/>
    <mergeCell ref="B168:B170"/>
    <mergeCell ref="C168:C170"/>
    <mergeCell ref="AR168:AR170"/>
    <mergeCell ref="B156:B158"/>
    <mergeCell ref="C156:C158"/>
    <mergeCell ref="AR156:AR158"/>
    <mergeCell ref="A159:A161"/>
    <mergeCell ref="B159:B161"/>
    <mergeCell ref="C159:C161"/>
    <mergeCell ref="AR159:AR161"/>
    <mergeCell ref="A162:A164"/>
    <mergeCell ref="B162:B164"/>
    <mergeCell ref="A165:A167"/>
    <mergeCell ref="A249:AR249"/>
    <mergeCell ref="A254:AO254"/>
    <mergeCell ref="A244:AR244"/>
    <mergeCell ref="A245:C247"/>
    <mergeCell ref="AR245:AR247"/>
    <mergeCell ref="A250:AR250"/>
    <mergeCell ref="N5:P5"/>
    <mergeCell ref="Z5:AB5"/>
    <mergeCell ref="AC5:AE5"/>
    <mergeCell ref="AF5:AH5"/>
    <mergeCell ref="AI5:AK5"/>
    <mergeCell ref="AL5:AN5"/>
    <mergeCell ref="AR8:AR9"/>
    <mergeCell ref="A112:AR112"/>
    <mergeCell ref="AR88:AR90"/>
    <mergeCell ref="AR109:AR111"/>
    <mergeCell ref="A88:A90"/>
    <mergeCell ref="B88:B90"/>
    <mergeCell ref="A91:A93"/>
    <mergeCell ref="AR91:AR93"/>
    <mergeCell ref="A109:C111"/>
    <mergeCell ref="A11:C13"/>
    <mergeCell ref="C175:C176"/>
    <mergeCell ref="C219:C220"/>
    <mergeCell ref="AR11:AR15"/>
    <mergeCell ref="A8:C10"/>
    <mergeCell ref="A14:C16"/>
    <mergeCell ref="A2:AR2"/>
    <mergeCell ref="A3:AR3"/>
    <mergeCell ref="A4:A6"/>
    <mergeCell ref="B4:B6"/>
    <mergeCell ref="C4:C6"/>
    <mergeCell ref="D4:D6"/>
    <mergeCell ref="E4:G4"/>
    <mergeCell ref="H4:AQ4"/>
    <mergeCell ref="AO5:AQ5"/>
    <mergeCell ref="AR4:AR6"/>
    <mergeCell ref="E5:E6"/>
    <mergeCell ref="F5:F6"/>
    <mergeCell ref="G5:G6"/>
    <mergeCell ref="H5:J5"/>
    <mergeCell ref="W5:Y5"/>
    <mergeCell ref="Q5:S5"/>
    <mergeCell ref="T5:V5"/>
    <mergeCell ref="K5:M5"/>
    <mergeCell ref="A20:AR20"/>
    <mergeCell ref="A21:A23"/>
    <mergeCell ref="B21:B23"/>
    <mergeCell ref="C21:C23"/>
    <mergeCell ref="AR21:AR23"/>
    <mergeCell ref="B91:B93"/>
    <mergeCell ref="A94:A96"/>
    <mergeCell ref="B94:B96"/>
    <mergeCell ref="AR94:AR96"/>
    <mergeCell ref="AR85:AR87"/>
    <mergeCell ref="A57:A59"/>
    <mergeCell ref="B57:B59"/>
    <mergeCell ref="C57:C59"/>
    <mergeCell ref="AR57:AR59"/>
    <mergeCell ref="A60:A62"/>
    <mergeCell ref="B60:B62"/>
    <mergeCell ref="C60:C62"/>
    <mergeCell ref="AR60:AR62"/>
    <mergeCell ref="A63:A65"/>
    <mergeCell ref="B63:B65"/>
    <mergeCell ref="C63:C65"/>
    <mergeCell ref="AR63:AR65"/>
    <mergeCell ref="A66:A68"/>
    <mergeCell ref="B66:B68"/>
    <mergeCell ref="A17:C19"/>
    <mergeCell ref="A84:AR84"/>
    <mergeCell ref="A85:A87"/>
    <mergeCell ref="B85:B87"/>
    <mergeCell ref="A24:A26"/>
    <mergeCell ref="B24:B26"/>
    <mergeCell ref="C24:C26"/>
    <mergeCell ref="AR24:AR26"/>
    <mergeCell ref="A27:A29"/>
    <mergeCell ref="B27:B29"/>
    <mergeCell ref="C27:C29"/>
    <mergeCell ref="AR27:AR29"/>
    <mergeCell ref="A30:A32"/>
    <mergeCell ref="B30:B32"/>
    <mergeCell ref="C30:C32"/>
    <mergeCell ref="AR30:AR32"/>
    <mergeCell ref="A33:A35"/>
    <mergeCell ref="B33:B35"/>
    <mergeCell ref="C33:C35"/>
    <mergeCell ref="AR33:AR35"/>
    <mergeCell ref="A54:A56"/>
    <mergeCell ref="B54:B56"/>
    <mergeCell ref="C54:C56"/>
    <mergeCell ref="AR54:AR56"/>
    <mergeCell ref="C66:C68"/>
    <mergeCell ref="AR66:AR68"/>
    <mergeCell ref="A72:A74"/>
    <mergeCell ref="B72:B74"/>
    <mergeCell ref="C72:C74"/>
    <mergeCell ref="AR72:AR74"/>
    <mergeCell ref="A143:AR143"/>
    <mergeCell ref="A106:A108"/>
    <mergeCell ref="B106:B108"/>
    <mergeCell ref="C106:C108"/>
    <mergeCell ref="AR106:AR108"/>
    <mergeCell ref="A122:A124"/>
    <mergeCell ref="B122:B124"/>
    <mergeCell ref="AR122:AR124"/>
    <mergeCell ref="A125:A127"/>
    <mergeCell ref="A113:A115"/>
    <mergeCell ref="B113:B115"/>
    <mergeCell ref="AR113:AR115"/>
    <mergeCell ref="A116:A118"/>
    <mergeCell ref="B116:B118"/>
    <mergeCell ref="B125:B127"/>
    <mergeCell ref="AR125:AR127"/>
    <mergeCell ref="AR81:AR83"/>
    <mergeCell ref="A81:C83"/>
    <mergeCell ref="AR140:AR142"/>
    <mergeCell ref="A150:A152"/>
    <mergeCell ref="B150:B152"/>
    <mergeCell ref="C150:C152"/>
    <mergeCell ref="AR150:AR152"/>
    <mergeCell ref="A153:A155"/>
    <mergeCell ref="B153:B155"/>
    <mergeCell ref="A128:A130"/>
    <mergeCell ref="B128:B130"/>
    <mergeCell ref="AR128:AR130"/>
    <mergeCell ref="A131:A133"/>
    <mergeCell ref="B131:B133"/>
    <mergeCell ref="AR131:AR133"/>
    <mergeCell ref="A144:A146"/>
    <mergeCell ref="B144:B146"/>
    <mergeCell ref="C144:C146"/>
    <mergeCell ref="C128:C130"/>
    <mergeCell ref="C131:C133"/>
    <mergeCell ref="A134:A136"/>
    <mergeCell ref="B134:B136"/>
    <mergeCell ref="C134:C136"/>
    <mergeCell ref="AR134:AR136"/>
    <mergeCell ref="A137:A139"/>
    <mergeCell ref="B137:B139"/>
    <mergeCell ref="B165:B167"/>
    <mergeCell ref="C165:C167"/>
    <mergeCell ref="A221:A222"/>
    <mergeCell ref="B221:B222"/>
    <mergeCell ref="C221:C222"/>
    <mergeCell ref="AR221:AR222"/>
    <mergeCell ref="B219:B220"/>
    <mergeCell ref="A219:A220"/>
    <mergeCell ref="AR144:AR146"/>
    <mergeCell ref="A147:A149"/>
    <mergeCell ref="B147:B149"/>
    <mergeCell ref="C147:C149"/>
    <mergeCell ref="AR147:AR149"/>
    <mergeCell ref="C162:C164"/>
    <mergeCell ref="AR162:AR164"/>
    <mergeCell ref="AR213:AR214"/>
    <mergeCell ref="A203:A204"/>
    <mergeCell ref="B203:B204"/>
    <mergeCell ref="C203:C204"/>
    <mergeCell ref="AR203:AR204"/>
    <mergeCell ref="A205:A206"/>
    <mergeCell ref="B205:B206"/>
    <mergeCell ref="C205:C206"/>
    <mergeCell ref="AR205:AR206"/>
    <mergeCell ref="A119:A121"/>
    <mergeCell ref="AR119:AR121"/>
    <mergeCell ref="B119:B121"/>
    <mergeCell ref="A140:C142"/>
    <mergeCell ref="A171:C173"/>
    <mergeCell ref="A233:A234"/>
    <mergeCell ref="B233:B234"/>
    <mergeCell ref="C233:C234"/>
    <mergeCell ref="AR233:AR234"/>
    <mergeCell ref="A217:A218"/>
    <mergeCell ref="B217:B218"/>
    <mergeCell ref="C217:C218"/>
    <mergeCell ref="AR217:AR218"/>
    <mergeCell ref="A215:A216"/>
    <mergeCell ref="B215:B216"/>
    <mergeCell ref="C215:C216"/>
    <mergeCell ref="AR215:AR216"/>
    <mergeCell ref="A211:A212"/>
    <mergeCell ref="B211:B212"/>
    <mergeCell ref="C211:C212"/>
    <mergeCell ref="AR211:AR212"/>
    <mergeCell ref="A213:A214"/>
    <mergeCell ref="B213:B214"/>
    <mergeCell ref="C213:C214"/>
    <mergeCell ref="A209:A210"/>
    <mergeCell ref="B209:B210"/>
    <mergeCell ref="C209:C210"/>
    <mergeCell ref="AR209:AR210"/>
    <mergeCell ref="A187:A188"/>
    <mergeCell ref="B187:B188"/>
    <mergeCell ref="C187:C188"/>
    <mergeCell ref="AR187:AR188"/>
    <mergeCell ref="A189:A190"/>
    <mergeCell ref="B189:B190"/>
    <mergeCell ref="C189:C190"/>
    <mergeCell ref="AR189:AR190"/>
    <mergeCell ref="A191:A192"/>
    <mergeCell ref="B191:B192"/>
    <mergeCell ref="C191:C192"/>
    <mergeCell ref="AR191:AR192"/>
    <mergeCell ref="A193:A194"/>
    <mergeCell ref="B193:B194"/>
    <mergeCell ref="C193:C194"/>
    <mergeCell ref="AR193:AR194"/>
    <mergeCell ref="A197:A198"/>
    <mergeCell ref="B197:B198"/>
    <mergeCell ref="C197:C198"/>
    <mergeCell ref="AR197:AR198"/>
    <mergeCell ref="A199:A200"/>
    <mergeCell ref="B199:B200"/>
    <mergeCell ref="C199:C200"/>
    <mergeCell ref="AR199:AR200"/>
    <mergeCell ref="A207:A208"/>
    <mergeCell ref="B207:B208"/>
    <mergeCell ref="C207:C208"/>
    <mergeCell ref="AR207:AR208"/>
    <mergeCell ref="A177:A178"/>
    <mergeCell ref="B177:B178"/>
    <mergeCell ref="C177:C178"/>
    <mergeCell ref="AR177:AR178"/>
    <mergeCell ref="A179:A180"/>
    <mergeCell ref="B179:B180"/>
    <mergeCell ref="C179:C180"/>
    <mergeCell ref="AR179:AR180"/>
    <mergeCell ref="A181:A182"/>
    <mergeCell ref="B181:B182"/>
    <mergeCell ref="C181:C182"/>
    <mergeCell ref="AR181:AR182"/>
    <mergeCell ref="A227:A228"/>
    <mergeCell ref="B227:B228"/>
    <mergeCell ref="C227:C228"/>
    <mergeCell ref="AR227:AR228"/>
    <mergeCell ref="A229:A230"/>
    <mergeCell ref="B229:B230"/>
    <mergeCell ref="C229:C230"/>
    <mergeCell ref="AR229:AR230"/>
    <mergeCell ref="A183:A184"/>
    <mergeCell ref="B183:B184"/>
    <mergeCell ref="C183:C184"/>
    <mergeCell ref="AR183:AR184"/>
    <mergeCell ref="A185:A186"/>
    <mergeCell ref="B185:B186"/>
    <mergeCell ref="C185:C186"/>
    <mergeCell ref="AR185:AR186"/>
    <mergeCell ref="A201:A202"/>
    <mergeCell ref="B201:B202"/>
    <mergeCell ref="C201:C202"/>
    <mergeCell ref="AR201:AR202"/>
    <mergeCell ref="A195:A196"/>
    <mergeCell ref="B195:B196"/>
    <mergeCell ref="C195:C196"/>
    <mergeCell ref="AR195:AR196"/>
  </mergeCells>
  <pageMargins left="0" right="0" top="0" bottom="0" header="0" footer="0"/>
  <pageSetup paperSize="8" scale="25" fitToHeight="0" orientation="landscape" horizontalDpi="1200" verticalDpi="1200" r:id="rId1"/>
  <headerFooter>
    <oddFooter>&amp;C&amp;"Times New Roman,обычный"&amp;8Страница  &amp;P из &amp;N</oddFooter>
  </headerFooter>
  <rowBreaks count="1" manualBreakCount="1">
    <brk id="232" max="4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8"/>
  <sheetViews>
    <sheetView zoomScale="89" zoomScaleNormal="89" workbookViewId="0">
      <pane xSplit="1" ySplit="7" topLeftCell="B8" activePane="bottomRight" state="frozen"/>
      <selection pane="topRight" activeCell="G1" sqref="G1"/>
      <selection pane="bottomLeft" activeCell="A8" sqref="A8"/>
      <selection pane="bottomRight" activeCell="AH10" sqref="AH10"/>
    </sheetView>
  </sheetViews>
  <sheetFormatPr defaultColWidth="9.140625" defaultRowHeight="15" x14ac:dyDescent="0.25"/>
  <cols>
    <col min="1" max="1" width="4" style="101" customWidth="1"/>
    <col min="2" max="2" width="36" style="102" customWidth="1"/>
    <col min="3" max="3" width="14.85546875" style="102" customWidth="1"/>
    <col min="4" max="4" width="9.28515625" style="102" customWidth="1"/>
    <col min="5" max="5" width="8" style="102" customWidth="1"/>
    <col min="6" max="6" width="8" style="162" customWidth="1"/>
    <col min="7" max="8" width="6.42578125" style="102" hidden="1" customWidth="1"/>
    <col min="9" max="9" width="4" style="102" hidden="1" customWidth="1"/>
    <col min="10" max="10" width="5.42578125" style="102" hidden="1" customWidth="1"/>
    <col min="11" max="11" width="6.140625" style="102" hidden="1" customWidth="1"/>
    <col min="12" max="12" width="4" style="102" hidden="1" customWidth="1"/>
    <col min="13" max="13" width="8.140625" style="102" customWidth="1"/>
    <col min="14" max="14" width="5.42578125" style="102" customWidth="1"/>
    <col min="15" max="15" width="12.28515625" style="102" customWidth="1"/>
    <col min="16" max="17" width="6.140625" style="102" hidden="1" customWidth="1"/>
    <col min="18" max="18" width="4" style="102" hidden="1" customWidth="1"/>
    <col min="19" max="19" width="4.85546875" style="102" hidden="1" customWidth="1"/>
    <col min="20" max="20" width="5.28515625" style="102" hidden="1" customWidth="1"/>
    <col min="21" max="21" width="2.7109375" style="102" hidden="1" customWidth="1"/>
    <col min="22" max="22" width="5.7109375" style="102" customWidth="1"/>
    <col min="23" max="23" width="5.140625" style="102" customWidth="1"/>
    <col min="24" max="24" width="10.28515625" style="102" customWidth="1"/>
    <col min="25" max="25" width="5.7109375" style="102" hidden="1" customWidth="1"/>
    <col min="26" max="26" width="5" style="102" hidden="1" customWidth="1"/>
    <col min="27" max="27" width="4.5703125" style="102" hidden="1" customWidth="1"/>
    <col min="28" max="28" width="4.7109375" style="102" hidden="1" customWidth="1"/>
    <col min="29" max="29" width="4.5703125" style="102" hidden="1" customWidth="1"/>
    <col min="30" max="30" width="0.140625" style="102" customWidth="1"/>
    <col min="31" max="31" width="5.85546875" style="102" customWidth="1"/>
    <col min="32" max="32" width="5.140625" style="102" customWidth="1"/>
    <col min="33" max="33" width="7.85546875" style="102" customWidth="1"/>
    <col min="34" max="34" width="0.140625" style="102" customWidth="1"/>
    <col min="35" max="35" width="5.140625" style="102" hidden="1" customWidth="1"/>
    <col min="36" max="36" width="2.7109375" style="102" hidden="1" customWidth="1"/>
    <col min="37" max="37" width="4.7109375" style="102" hidden="1" customWidth="1"/>
    <col min="38" max="38" width="6" style="102" hidden="1" customWidth="1"/>
    <col min="39" max="39" width="1.5703125" style="102" hidden="1" customWidth="1"/>
    <col min="40" max="40" width="8.140625" style="102" customWidth="1"/>
    <col min="41" max="41" width="5.28515625" style="102" customWidth="1"/>
    <col min="42" max="42" width="8.140625" style="102" customWidth="1"/>
    <col min="43" max="43" width="14.85546875" style="102" customWidth="1"/>
    <col min="44" max="16384" width="9.140625" style="102"/>
  </cols>
  <sheetData>
    <row r="1" spans="1:43" x14ac:dyDescent="0.25">
      <c r="AE1" s="249" t="s">
        <v>277</v>
      </c>
      <c r="AF1" s="249"/>
      <c r="AG1" s="249"/>
      <c r="AH1" s="249"/>
      <c r="AI1" s="249"/>
      <c r="AJ1" s="249"/>
      <c r="AK1" s="249"/>
      <c r="AL1" s="249"/>
      <c r="AM1" s="249"/>
    </row>
    <row r="2" spans="1:43" s="103" customFormat="1" ht="15.75" customHeight="1" x14ac:dyDescent="0.25">
      <c r="A2" s="250" t="s">
        <v>372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</row>
    <row r="3" spans="1:43" s="103" customFormat="1" ht="15.75" customHeight="1" x14ac:dyDescent="0.25">
      <c r="A3" s="185"/>
      <c r="B3" s="185"/>
      <c r="C3" s="185"/>
      <c r="D3" s="185"/>
      <c r="E3" s="185"/>
      <c r="F3" s="163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5"/>
      <c r="AG3" s="185"/>
      <c r="AH3" s="185"/>
      <c r="AI3" s="185"/>
      <c r="AJ3" s="185"/>
      <c r="AK3" s="185"/>
      <c r="AL3" s="185"/>
      <c r="AM3" s="185"/>
      <c r="AN3" s="185"/>
      <c r="AO3" s="185"/>
      <c r="AP3" s="185"/>
    </row>
    <row r="4" spans="1:43" s="105" customFormat="1" ht="13.5" thickBot="1" x14ac:dyDescent="0.25">
      <c r="A4" s="104"/>
      <c r="F4" s="164"/>
    </row>
    <row r="5" spans="1:43" s="105" customFormat="1" ht="12.75" customHeight="1" thickBot="1" x14ac:dyDescent="0.25">
      <c r="A5" s="251" t="s">
        <v>0</v>
      </c>
      <c r="B5" s="253" t="s">
        <v>276</v>
      </c>
      <c r="C5" s="253" t="s">
        <v>262</v>
      </c>
      <c r="D5" s="255" t="s">
        <v>376</v>
      </c>
      <c r="E5" s="256"/>
      <c r="F5" s="256"/>
      <c r="G5" s="259" t="s">
        <v>255</v>
      </c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A5" s="260"/>
      <c r="AB5" s="260"/>
      <c r="AC5" s="260"/>
      <c r="AD5" s="260"/>
      <c r="AE5" s="260"/>
      <c r="AF5" s="260"/>
      <c r="AG5" s="260"/>
      <c r="AH5" s="260"/>
      <c r="AI5" s="260"/>
      <c r="AJ5" s="260"/>
      <c r="AK5" s="260"/>
      <c r="AL5" s="260"/>
      <c r="AM5" s="260"/>
      <c r="AN5" s="260"/>
      <c r="AO5" s="260"/>
      <c r="AP5" s="260"/>
      <c r="AQ5" s="261" t="s">
        <v>275</v>
      </c>
    </row>
    <row r="6" spans="1:43" s="105" customFormat="1" ht="66.75" customHeight="1" x14ac:dyDescent="0.2">
      <c r="A6" s="252"/>
      <c r="B6" s="254"/>
      <c r="C6" s="254"/>
      <c r="D6" s="257"/>
      <c r="E6" s="258"/>
      <c r="F6" s="258"/>
      <c r="G6" s="263" t="s">
        <v>17</v>
      </c>
      <c r="H6" s="263"/>
      <c r="I6" s="263"/>
      <c r="J6" s="263" t="s">
        <v>18</v>
      </c>
      <c r="K6" s="263"/>
      <c r="L6" s="257"/>
      <c r="M6" s="264" t="s">
        <v>331</v>
      </c>
      <c r="N6" s="253"/>
      <c r="O6" s="265"/>
      <c r="P6" s="266" t="s">
        <v>24</v>
      </c>
      <c r="Q6" s="263"/>
      <c r="R6" s="263"/>
      <c r="S6" s="263" t="s">
        <v>25</v>
      </c>
      <c r="T6" s="263"/>
      <c r="U6" s="257"/>
      <c r="V6" s="264" t="s">
        <v>332</v>
      </c>
      <c r="W6" s="253"/>
      <c r="X6" s="265"/>
      <c r="Y6" s="266" t="s">
        <v>28</v>
      </c>
      <c r="Z6" s="263"/>
      <c r="AA6" s="263"/>
      <c r="AB6" s="263" t="s">
        <v>29</v>
      </c>
      <c r="AC6" s="263"/>
      <c r="AD6" s="257"/>
      <c r="AE6" s="264" t="s">
        <v>333</v>
      </c>
      <c r="AF6" s="253"/>
      <c r="AG6" s="265"/>
      <c r="AH6" s="266" t="s">
        <v>32</v>
      </c>
      <c r="AI6" s="263"/>
      <c r="AJ6" s="263"/>
      <c r="AK6" s="263" t="s">
        <v>33</v>
      </c>
      <c r="AL6" s="263"/>
      <c r="AM6" s="257"/>
      <c r="AN6" s="264" t="s">
        <v>334</v>
      </c>
      <c r="AO6" s="253"/>
      <c r="AP6" s="265"/>
      <c r="AQ6" s="262"/>
    </row>
    <row r="7" spans="1:43" s="106" customFormat="1" ht="51" x14ac:dyDescent="0.2">
      <c r="A7" s="148"/>
      <c r="B7" s="149" t="s">
        <v>502</v>
      </c>
      <c r="C7" s="149"/>
      <c r="D7" s="150" t="s">
        <v>20</v>
      </c>
      <c r="E7" s="151" t="s">
        <v>21</v>
      </c>
      <c r="F7" s="165" t="s">
        <v>19</v>
      </c>
      <c r="G7" s="152" t="s">
        <v>20</v>
      </c>
      <c r="H7" s="150" t="s">
        <v>21</v>
      </c>
      <c r="I7" s="150" t="s">
        <v>19</v>
      </c>
      <c r="J7" s="150" t="s">
        <v>20</v>
      </c>
      <c r="K7" s="150" t="s">
        <v>21</v>
      </c>
      <c r="L7" s="151" t="s">
        <v>19</v>
      </c>
      <c r="M7" s="187" t="s">
        <v>20</v>
      </c>
      <c r="N7" s="150" t="s">
        <v>21</v>
      </c>
      <c r="O7" s="188" t="s">
        <v>19</v>
      </c>
      <c r="P7" s="152" t="s">
        <v>20</v>
      </c>
      <c r="Q7" s="150" t="s">
        <v>21</v>
      </c>
      <c r="R7" s="150" t="s">
        <v>19</v>
      </c>
      <c r="S7" s="150" t="s">
        <v>20</v>
      </c>
      <c r="T7" s="150" t="s">
        <v>21</v>
      </c>
      <c r="U7" s="151" t="s">
        <v>19</v>
      </c>
      <c r="V7" s="187" t="s">
        <v>20</v>
      </c>
      <c r="W7" s="150" t="s">
        <v>21</v>
      </c>
      <c r="X7" s="188" t="s">
        <v>19</v>
      </c>
      <c r="Y7" s="152" t="s">
        <v>20</v>
      </c>
      <c r="Z7" s="150" t="s">
        <v>21</v>
      </c>
      <c r="AA7" s="150" t="s">
        <v>19</v>
      </c>
      <c r="AB7" s="150" t="s">
        <v>20</v>
      </c>
      <c r="AC7" s="150" t="s">
        <v>21</v>
      </c>
      <c r="AD7" s="151" t="s">
        <v>19</v>
      </c>
      <c r="AE7" s="187" t="s">
        <v>20</v>
      </c>
      <c r="AF7" s="150" t="s">
        <v>21</v>
      </c>
      <c r="AG7" s="188" t="s">
        <v>19</v>
      </c>
      <c r="AH7" s="152" t="s">
        <v>20</v>
      </c>
      <c r="AI7" s="150" t="s">
        <v>21</v>
      </c>
      <c r="AJ7" s="150" t="s">
        <v>19</v>
      </c>
      <c r="AK7" s="150" t="s">
        <v>20</v>
      </c>
      <c r="AL7" s="150" t="s">
        <v>21</v>
      </c>
      <c r="AM7" s="151" t="s">
        <v>19</v>
      </c>
      <c r="AN7" s="187" t="s">
        <v>20</v>
      </c>
      <c r="AO7" s="150" t="s">
        <v>21</v>
      </c>
      <c r="AP7" s="188" t="s">
        <v>19</v>
      </c>
      <c r="AQ7" s="262"/>
    </row>
    <row r="8" spans="1:43" s="106" customFormat="1" ht="45" x14ac:dyDescent="0.2">
      <c r="A8" s="153" t="s">
        <v>322</v>
      </c>
      <c r="B8" s="154" t="s">
        <v>380</v>
      </c>
      <c r="C8" s="191">
        <v>2</v>
      </c>
      <c r="D8" s="191">
        <f>SUM(AN8)</f>
        <v>2</v>
      </c>
      <c r="E8" s="192">
        <f>SUM(AO8)</f>
        <v>0</v>
      </c>
      <c r="F8" s="193">
        <f>E8/D8*100</f>
        <v>0</v>
      </c>
      <c r="G8" s="194"/>
      <c r="H8" s="194"/>
      <c r="I8" s="193"/>
      <c r="J8" s="191"/>
      <c r="K8" s="191"/>
      <c r="L8" s="192"/>
      <c r="M8" s="195">
        <v>0</v>
      </c>
      <c r="N8" s="191">
        <v>0</v>
      </c>
      <c r="O8" s="196" t="e">
        <f>N8/M8*100</f>
        <v>#DIV/0!</v>
      </c>
      <c r="P8" s="197"/>
      <c r="Q8" s="193"/>
      <c r="R8" s="193"/>
      <c r="S8" s="191"/>
      <c r="T8" s="193"/>
      <c r="U8" s="192"/>
      <c r="V8" s="195">
        <v>0</v>
      </c>
      <c r="W8" s="191">
        <v>0</v>
      </c>
      <c r="X8" s="196" t="e">
        <f>W8/V8*100</f>
        <v>#DIV/0!</v>
      </c>
      <c r="Y8" s="197"/>
      <c r="Z8" s="193"/>
      <c r="AA8" s="193"/>
      <c r="AB8" s="191"/>
      <c r="AC8" s="193"/>
      <c r="AD8" s="192"/>
      <c r="AE8" s="195">
        <v>0</v>
      </c>
      <c r="AF8" s="193">
        <v>0</v>
      </c>
      <c r="AG8" s="196" t="e">
        <f>AF8/AE8*100</f>
        <v>#DIV/0!</v>
      </c>
      <c r="AH8" s="197">
        <v>70.5</v>
      </c>
      <c r="AI8" s="193"/>
      <c r="AJ8" s="193"/>
      <c r="AK8" s="191">
        <v>70.5</v>
      </c>
      <c r="AL8" s="193"/>
      <c r="AM8" s="192"/>
      <c r="AN8" s="195">
        <v>2</v>
      </c>
      <c r="AO8" s="193">
        <v>0</v>
      </c>
      <c r="AP8" s="196">
        <f>AO8/AN8*100</f>
        <v>0</v>
      </c>
      <c r="AQ8" s="189"/>
    </row>
    <row r="9" spans="1:43" s="106" customFormat="1" ht="173.25" x14ac:dyDescent="0.2">
      <c r="A9" s="155" t="s">
        <v>323</v>
      </c>
      <c r="B9" s="156" t="s">
        <v>381</v>
      </c>
      <c r="C9" s="198">
        <f>C10+C11+C12+C13+C14</f>
        <v>59</v>
      </c>
      <c r="D9" s="198">
        <f>D10+D11+D12+D13+D14</f>
        <v>50</v>
      </c>
      <c r="E9" s="198">
        <f>E10+E11+E12+E13+E14</f>
        <v>0</v>
      </c>
      <c r="F9" s="193">
        <f t="shared" ref="F9:F20" si="0">E9/D9*100</f>
        <v>0</v>
      </c>
      <c r="G9" s="198"/>
      <c r="H9" s="198"/>
      <c r="I9" s="198"/>
      <c r="J9" s="198"/>
      <c r="K9" s="198"/>
      <c r="L9" s="199"/>
      <c r="M9" s="200">
        <f>M10+M11+M12+M13+M14</f>
        <v>0</v>
      </c>
      <c r="N9" s="198">
        <f>N10+N11+N12+N13+N14</f>
        <v>0</v>
      </c>
      <c r="O9" s="196" t="e">
        <f t="shared" ref="O9:O20" si="1">N9/M9*100</f>
        <v>#DIV/0!</v>
      </c>
      <c r="P9" s="201"/>
      <c r="Q9" s="198"/>
      <c r="R9" s="198"/>
      <c r="S9" s="198"/>
      <c r="T9" s="198"/>
      <c r="U9" s="199"/>
      <c r="V9" s="200">
        <f>V10+V11+V12+V13+V14</f>
        <v>1</v>
      </c>
      <c r="W9" s="198">
        <f>W10+W11+W12+W13+W14</f>
        <v>0</v>
      </c>
      <c r="X9" s="196">
        <f t="shared" ref="X9:X20" si="2">W9/V9*100</f>
        <v>0</v>
      </c>
      <c r="Y9" s="201"/>
      <c r="Z9" s="198"/>
      <c r="AA9" s="198"/>
      <c r="AB9" s="198"/>
      <c r="AC9" s="198"/>
      <c r="AD9" s="199">
        <f t="shared" ref="AD9:AM9" si="3">AD10+AD11+AD12+AD13+AD14</f>
        <v>0</v>
      </c>
      <c r="AE9" s="200">
        <f>AE10+AE11+AE12+AE13+AE14</f>
        <v>30</v>
      </c>
      <c r="AF9" s="198">
        <f>AF10+AF11+AF12+AF13+AF14</f>
        <v>0</v>
      </c>
      <c r="AG9" s="196">
        <f t="shared" ref="AG9:AG20" si="4">AF9/AE9*100</f>
        <v>0</v>
      </c>
      <c r="AH9" s="201">
        <f t="shared" si="3"/>
        <v>0</v>
      </c>
      <c r="AI9" s="198">
        <f t="shared" si="3"/>
        <v>0</v>
      </c>
      <c r="AJ9" s="198">
        <f t="shared" si="3"/>
        <v>0</v>
      </c>
      <c r="AK9" s="198">
        <f t="shared" si="3"/>
        <v>0</v>
      </c>
      <c r="AL9" s="198">
        <f t="shared" si="3"/>
        <v>0</v>
      </c>
      <c r="AM9" s="199">
        <f t="shared" si="3"/>
        <v>0</v>
      </c>
      <c r="AN9" s="200">
        <f>AN10+AN11+AN12+AN13+AN14</f>
        <v>19</v>
      </c>
      <c r="AO9" s="198">
        <f>AO10+AO11+AO12+AO13+AO14</f>
        <v>0</v>
      </c>
      <c r="AP9" s="196">
        <f t="shared" ref="AP9:AP20" si="5">AO9/AN9*100</f>
        <v>0</v>
      </c>
      <c r="AQ9" s="186"/>
    </row>
    <row r="10" spans="1:43" s="106" customFormat="1" ht="15.75" x14ac:dyDescent="0.2">
      <c r="A10" s="155" t="s">
        <v>6</v>
      </c>
      <c r="B10" s="156" t="s">
        <v>382</v>
      </c>
      <c r="C10" s="198">
        <v>20</v>
      </c>
      <c r="D10" s="198">
        <f>SUM(M10+V10+AE10+AN10)</f>
        <v>15</v>
      </c>
      <c r="E10" s="198">
        <f>SUM(N10+W10+AF10+AO10)</f>
        <v>0</v>
      </c>
      <c r="F10" s="193">
        <f t="shared" si="0"/>
        <v>0</v>
      </c>
      <c r="G10" s="194"/>
      <c r="H10" s="193"/>
      <c r="I10" s="193"/>
      <c r="J10" s="193"/>
      <c r="K10" s="193"/>
      <c r="L10" s="192"/>
      <c r="M10" s="202">
        <v>0</v>
      </c>
      <c r="N10" s="193">
        <v>0</v>
      </c>
      <c r="O10" s="196" t="e">
        <f t="shared" si="1"/>
        <v>#DIV/0!</v>
      </c>
      <c r="P10" s="194"/>
      <c r="Q10" s="193"/>
      <c r="R10" s="193"/>
      <c r="S10" s="193"/>
      <c r="T10" s="193"/>
      <c r="U10" s="192"/>
      <c r="V10" s="202">
        <v>0</v>
      </c>
      <c r="W10" s="193">
        <v>0</v>
      </c>
      <c r="X10" s="196" t="e">
        <f t="shared" si="2"/>
        <v>#DIV/0!</v>
      </c>
      <c r="Y10" s="194"/>
      <c r="Z10" s="193"/>
      <c r="AA10" s="193"/>
      <c r="AB10" s="193"/>
      <c r="AC10" s="193"/>
      <c r="AD10" s="192"/>
      <c r="AE10" s="202">
        <v>14</v>
      </c>
      <c r="AF10" s="193">
        <v>0</v>
      </c>
      <c r="AG10" s="196">
        <f t="shared" si="4"/>
        <v>0</v>
      </c>
      <c r="AH10" s="194"/>
      <c r="AI10" s="193"/>
      <c r="AJ10" s="193"/>
      <c r="AK10" s="193"/>
      <c r="AL10" s="193"/>
      <c r="AM10" s="192"/>
      <c r="AN10" s="202">
        <v>1</v>
      </c>
      <c r="AO10" s="193">
        <v>0</v>
      </c>
      <c r="AP10" s="196">
        <f t="shared" si="5"/>
        <v>0</v>
      </c>
      <c r="AQ10" s="189"/>
    </row>
    <row r="11" spans="1:43" s="106" customFormat="1" ht="15.75" x14ac:dyDescent="0.2">
      <c r="A11" s="155" t="s">
        <v>7</v>
      </c>
      <c r="B11" s="156" t="s">
        <v>383</v>
      </c>
      <c r="C11" s="198">
        <v>6</v>
      </c>
      <c r="D11" s="198">
        <f t="shared" ref="D11:E14" si="6">SUM(M11+V11+AE11+AN11)</f>
        <v>4</v>
      </c>
      <c r="E11" s="198">
        <f t="shared" si="6"/>
        <v>0</v>
      </c>
      <c r="F11" s="193">
        <f t="shared" si="0"/>
        <v>0</v>
      </c>
      <c r="G11" s="194"/>
      <c r="H11" s="193"/>
      <c r="I11" s="193"/>
      <c r="J11" s="193"/>
      <c r="K11" s="193"/>
      <c r="L11" s="192"/>
      <c r="M11" s="202">
        <v>0</v>
      </c>
      <c r="N11" s="193">
        <v>0</v>
      </c>
      <c r="O11" s="196" t="e">
        <f t="shared" si="1"/>
        <v>#DIV/0!</v>
      </c>
      <c r="P11" s="194"/>
      <c r="Q11" s="193"/>
      <c r="R11" s="193"/>
      <c r="S11" s="193"/>
      <c r="T11" s="193"/>
      <c r="U11" s="192"/>
      <c r="V11" s="202">
        <v>0</v>
      </c>
      <c r="W11" s="193">
        <v>0</v>
      </c>
      <c r="X11" s="196" t="e">
        <f t="shared" si="2"/>
        <v>#DIV/0!</v>
      </c>
      <c r="Y11" s="194"/>
      <c r="Z11" s="193"/>
      <c r="AA11" s="193"/>
      <c r="AB11" s="193"/>
      <c r="AC11" s="193"/>
      <c r="AD11" s="192"/>
      <c r="AE11" s="202">
        <v>2</v>
      </c>
      <c r="AF11" s="193">
        <v>0</v>
      </c>
      <c r="AG11" s="196">
        <f t="shared" si="4"/>
        <v>0</v>
      </c>
      <c r="AH11" s="194"/>
      <c r="AI11" s="193"/>
      <c r="AJ11" s="193"/>
      <c r="AK11" s="193"/>
      <c r="AL11" s="193"/>
      <c r="AM11" s="192"/>
      <c r="AN11" s="202">
        <v>2</v>
      </c>
      <c r="AO11" s="193">
        <v>0</v>
      </c>
      <c r="AP11" s="196">
        <f t="shared" si="5"/>
        <v>0</v>
      </c>
      <c r="AQ11" s="189"/>
    </row>
    <row r="12" spans="1:43" s="106" customFormat="1" ht="31.5" x14ac:dyDescent="0.2">
      <c r="A12" s="155" t="s">
        <v>8</v>
      </c>
      <c r="B12" s="156" t="s">
        <v>384</v>
      </c>
      <c r="C12" s="198">
        <v>4</v>
      </c>
      <c r="D12" s="198">
        <f t="shared" si="6"/>
        <v>2</v>
      </c>
      <c r="E12" s="198">
        <f t="shared" si="6"/>
        <v>0</v>
      </c>
      <c r="F12" s="193">
        <f t="shared" si="0"/>
        <v>0</v>
      </c>
      <c r="G12" s="194"/>
      <c r="H12" s="193"/>
      <c r="I12" s="193"/>
      <c r="J12" s="193"/>
      <c r="K12" s="193"/>
      <c r="L12" s="192"/>
      <c r="M12" s="202">
        <v>0</v>
      </c>
      <c r="N12" s="193">
        <v>0</v>
      </c>
      <c r="O12" s="196" t="e">
        <f t="shared" si="1"/>
        <v>#DIV/0!</v>
      </c>
      <c r="P12" s="194"/>
      <c r="Q12" s="193"/>
      <c r="R12" s="193"/>
      <c r="S12" s="193"/>
      <c r="T12" s="193"/>
      <c r="U12" s="192"/>
      <c r="V12" s="202">
        <v>0</v>
      </c>
      <c r="W12" s="193">
        <v>0</v>
      </c>
      <c r="X12" s="196" t="e">
        <f t="shared" si="2"/>
        <v>#DIV/0!</v>
      </c>
      <c r="Y12" s="194"/>
      <c r="Z12" s="193"/>
      <c r="AA12" s="193"/>
      <c r="AB12" s="193"/>
      <c r="AC12" s="193"/>
      <c r="AD12" s="192"/>
      <c r="AE12" s="202">
        <v>2</v>
      </c>
      <c r="AF12" s="193"/>
      <c r="AG12" s="196">
        <f t="shared" si="4"/>
        <v>0</v>
      </c>
      <c r="AH12" s="194"/>
      <c r="AI12" s="193"/>
      <c r="AJ12" s="193"/>
      <c r="AK12" s="193"/>
      <c r="AL12" s="193"/>
      <c r="AM12" s="192"/>
      <c r="AN12" s="202">
        <v>0</v>
      </c>
      <c r="AO12" s="193"/>
      <c r="AP12" s="196" t="e">
        <f t="shared" si="5"/>
        <v>#DIV/0!</v>
      </c>
      <c r="AQ12" s="189"/>
    </row>
    <row r="13" spans="1:43" s="106" customFormat="1" ht="31.5" x14ac:dyDescent="0.2">
      <c r="A13" s="155" t="s">
        <v>14</v>
      </c>
      <c r="B13" s="156" t="s">
        <v>385</v>
      </c>
      <c r="C13" s="198">
        <v>1</v>
      </c>
      <c r="D13" s="198">
        <f t="shared" si="6"/>
        <v>3</v>
      </c>
      <c r="E13" s="198">
        <f t="shared" si="6"/>
        <v>0</v>
      </c>
      <c r="F13" s="193">
        <f t="shared" si="0"/>
        <v>0</v>
      </c>
      <c r="G13" s="194"/>
      <c r="H13" s="193"/>
      <c r="I13" s="193"/>
      <c r="J13" s="193"/>
      <c r="K13" s="193"/>
      <c r="L13" s="192"/>
      <c r="M13" s="202">
        <v>0</v>
      </c>
      <c r="N13" s="193">
        <v>0</v>
      </c>
      <c r="O13" s="196" t="e">
        <f t="shared" si="1"/>
        <v>#DIV/0!</v>
      </c>
      <c r="P13" s="194"/>
      <c r="Q13" s="193"/>
      <c r="R13" s="193"/>
      <c r="S13" s="193"/>
      <c r="T13" s="193"/>
      <c r="U13" s="192"/>
      <c r="V13" s="202">
        <v>0</v>
      </c>
      <c r="W13" s="193">
        <v>0</v>
      </c>
      <c r="X13" s="196" t="e">
        <f t="shared" si="2"/>
        <v>#DIV/0!</v>
      </c>
      <c r="Y13" s="194"/>
      <c r="Z13" s="193"/>
      <c r="AA13" s="193"/>
      <c r="AB13" s="193"/>
      <c r="AC13" s="193"/>
      <c r="AD13" s="192"/>
      <c r="AE13" s="202">
        <v>0</v>
      </c>
      <c r="AF13" s="193"/>
      <c r="AG13" s="196" t="e">
        <f t="shared" si="4"/>
        <v>#DIV/0!</v>
      </c>
      <c r="AH13" s="194"/>
      <c r="AI13" s="193"/>
      <c r="AJ13" s="193"/>
      <c r="AK13" s="193"/>
      <c r="AL13" s="193"/>
      <c r="AM13" s="192"/>
      <c r="AN13" s="202">
        <v>3</v>
      </c>
      <c r="AO13" s="193"/>
      <c r="AP13" s="196">
        <f t="shared" si="5"/>
        <v>0</v>
      </c>
      <c r="AQ13" s="189"/>
    </row>
    <row r="14" spans="1:43" s="106" customFormat="1" ht="15.75" x14ac:dyDescent="0.2">
      <c r="A14" s="155" t="s">
        <v>15</v>
      </c>
      <c r="B14" s="156" t="s">
        <v>386</v>
      </c>
      <c r="C14" s="198">
        <v>28</v>
      </c>
      <c r="D14" s="198">
        <f t="shared" si="6"/>
        <v>26</v>
      </c>
      <c r="E14" s="198">
        <f t="shared" si="6"/>
        <v>0</v>
      </c>
      <c r="F14" s="193">
        <f t="shared" si="0"/>
        <v>0</v>
      </c>
      <c r="G14" s="194"/>
      <c r="H14" s="193"/>
      <c r="I14" s="193"/>
      <c r="J14" s="193"/>
      <c r="K14" s="193"/>
      <c r="L14" s="192"/>
      <c r="M14" s="202">
        <v>0</v>
      </c>
      <c r="N14" s="193">
        <v>0</v>
      </c>
      <c r="O14" s="196" t="e">
        <f t="shared" si="1"/>
        <v>#DIV/0!</v>
      </c>
      <c r="P14" s="194"/>
      <c r="Q14" s="193"/>
      <c r="R14" s="193"/>
      <c r="S14" s="193"/>
      <c r="T14" s="193"/>
      <c r="U14" s="192"/>
      <c r="V14" s="202">
        <v>1</v>
      </c>
      <c r="W14" s="193">
        <v>0</v>
      </c>
      <c r="X14" s="196">
        <f t="shared" si="2"/>
        <v>0</v>
      </c>
      <c r="Y14" s="194"/>
      <c r="Z14" s="193"/>
      <c r="AA14" s="193"/>
      <c r="AB14" s="193"/>
      <c r="AC14" s="193"/>
      <c r="AD14" s="192"/>
      <c r="AE14" s="202">
        <v>12</v>
      </c>
      <c r="AF14" s="193"/>
      <c r="AG14" s="196">
        <f t="shared" si="4"/>
        <v>0</v>
      </c>
      <c r="AH14" s="194"/>
      <c r="AI14" s="193"/>
      <c r="AJ14" s="193"/>
      <c r="AK14" s="193"/>
      <c r="AL14" s="193"/>
      <c r="AM14" s="192"/>
      <c r="AN14" s="202">
        <v>13</v>
      </c>
      <c r="AO14" s="193"/>
      <c r="AP14" s="196">
        <f t="shared" si="5"/>
        <v>0</v>
      </c>
      <c r="AQ14" s="189"/>
    </row>
    <row r="15" spans="1:43" s="106" customFormat="1" ht="83.25" customHeight="1" x14ac:dyDescent="0.2">
      <c r="A15" s="155" t="s">
        <v>324</v>
      </c>
      <c r="B15" s="156" t="s">
        <v>387</v>
      </c>
      <c r="C15" s="198">
        <f>C16+C17+C18</f>
        <v>50.847457627118644</v>
      </c>
      <c r="D15" s="198">
        <f t="shared" ref="D15:AO15" si="7">D16+D17+D18</f>
        <v>42</v>
      </c>
      <c r="E15" s="198">
        <f t="shared" si="7"/>
        <v>0</v>
      </c>
      <c r="F15" s="193">
        <f t="shared" si="0"/>
        <v>0</v>
      </c>
      <c r="G15" s="198"/>
      <c r="H15" s="198"/>
      <c r="I15" s="198"/>
      <c r="J15" s="198"/>
      <c r="K15" s="198"/>
      <c r="L15" s="199"/>
      <c r="M15" s="200">
        <f t="shared" si="7"/>
        <v>0</v>
      </c>
      <c r="N15" s="198">
        <f t="shared" si="7"/>
        <v>0</v>
      </c>
      <c r="O15" s="196" t="e">
        <f t="shared" si="1"/>
        <v>#DIV/0!</v>
      </c>
      <c r="P15" s="201"/>
      <c r="Q15" s="198"/>
      <c r="R15" s="198"/>
      <c r="S15" s="198"/>
      <c r="T15" s="198"/>
      <c r="U15" s="199"/>
      <c r="V15" s="200">
        <f t="shared" ref="V15" si="8">V16+V17+V18</f>
        <v>0</v>
      </c>
      <c r="W15" s="198">
        <f t="shared" si="7"/>
        <v>0</v>
      </c>
      <c r="X15" s="196" t="e">
        <f t="shared" si="2"/>
        <v>#DIV/0!</v>
      </c>
      <c r="Y15" s="201"/>
      <c r="Z15" s="198"/>
      <c r="AA15" s="198"/>
      <c r="AB15" s="198"/>
      <c r="AC15" s="198"/>
      <c r="AD15" s="199">
        <f t="shared" si="7"/>
        <v>0</v>
      </c>
      <c r="AE15" s="200">
        <f t="shared" ref="AE15" si="9">AE16+AE17+AE18</f>
        <v>36</v>
      </c>
      <c r="AF15" s="198">
        <f t="shared" si="7"/>
        <v>0</v>
      </c>
      <c r="AG15" s="196">
        <f t="shared" si="4"/>
        <v>0</v>
      </c>
      <c r="AH15" s="201">
        <f t="shared" si="7"/>
        <v>0</v>
      </c>
      <c r="AI15" s="198">
        <f t="shared" si="7"/>
        <v>0</v>
      </c>
      <c r="AJ15" s="198">
        <f t="shared" si="7"/>
        <v>0</v>
      </c>
      <c r="AK15" s="198">
        <f t="shared" si="7"/>
        <v>0</v>
      </c>
      <c r="AL15" s="198">
        <f t="shared" si="7"/>
        <v>0</v>
      </c>
      <c r="AM15" s="199">
        <f t="shared" si="7"/>
        <v>0</v>
      </c>
      <c r="AN15" s="200">
        <f t="shared" ref="AN15" si="10">AN16+AN17+AN18</f>
        <v>6</v>
      </c>
      <c r="AO15" s="198">
        <f t="shared" si="7"/>
        <v>0</v>
      </c>
      <c r="AP15" s="196">
        <f t="shared" si="5"/>
        <v>0</v>
      </c>
      <c r="AQ15" s="186"/>
    </row>
    <row r="16" spans="1:43" s="106" customFormat="1" ht="15.75" x14ac:dyDescent="0.2">
      <c r="A16" s="155" t="s">
        <v>16</v>
      </c>
      <c r="B16" s="156" t="s">
        <v>382</v>
      </c>
      <c r="C16" s="198">
        <f>(C10*100)/C9</f>
        <v>33.898305084745765</v>
      </c>
      <c r="D16" s="198">
        <f t="shared" ref="D16:E20" si="11">M16+V16+AE16+AN16</f>
        <v>30</v>
      </c>
      <c r="E16" s="198">
        <f t="shared" si="11"/>
        <v>0</v>
      </c>
      <c r="F16" s="193">
        <f t="shared" si="0"/>
        <v>0</v>
      </c>
      <c r="G16" s="194"/>
      <c r="H16" s="193"/>
      <c r="I16" s="193"/>
      <c r="J16" s="193"/>
      <c r="K16" s="193"/>
      <c r="L16" s="192"/>
      <c r="M16" s="202">
        <f>(M10*100)/D9</f>
        <v>0</v>
      </c>
      <c r="N16" s="193">
        <v>0</v>
      </c>
      <c r="O16" s="196" t="e">
        <f t="shared" si="1"/>
        <v>#DIV/0!</v>
      </c>
      <c r="P16" s="194"/>
      <c r="Q16" s="193"/>
      <c r="R16" s="193"/>
      <c r="S16" s="193"/>
      <c r="T16" s="193"/>
      <c r="U16" s="192"/>
      <c r="V16" s="202">
        <f>(V10*100)/D9</f>
        <v>0</v>
      </c>
      <c r="W16" s="193">
        <v>0</v>
      </c>
      <c r="X16" s="196" t="e">
        <f t="shared" si="2"/>
        <v>#DIV/0!</v>
      </c>
      <c r="Y16" s="194"/>
      <c r="Z16" s="193"/>
      <c r="AA16" s="193"/>
      <c r="AB16" s="193"/>
      <c r="AC16" s="193"/>
      <c r="AD16" s="192"/>
      <c r="AE16" s="202">
        <f>(AE10*100)/D9</f>
        <v>28</v>
      </c>
      <c r="AF16" s="193">
        <v>0</v>
      </c>
      <c r="AG16" s="196">
        <f t="shared" si="4"/>
        <v>0</v>
      </c>
      <c r="AH16" s="194"/>
      <c r="AI16" s="193"/>
      <c r="AJ16" s="193"/>
      <c r="AK16" s="193"/>
      <c r="AL16" s="193"/>
      <c r="AM16" s="192"/>
      <c r="AN16" s="202">
        <f>(AN10*100)/D9</f>
        <v>2</v>
      </c>
      <c r="AO16" s="193">
        <v>0</v>
      </c>
      <c r="AP16" s="196">
        <f t="shared" si="5"/>
        <v>0</v>
      </c>
      <c r="AQ16" s="189"/>
    </row>
    <row r="17" spans="1:43" s="106" customFormat="1" ht="15.75" x14ac:dyDescent="0.2">
      <c r="A17" s="155" t="s">
        <v>325</v>
      </c>
      <c r="B17" s="156" t="s">
        <v>383</v>
      </c>
      <c r="C17" s="198">
        <f>(C11*100)/C9</f>
        <v>10.169491525423728</v>
      </c>
      <c r="D17" s="198">
        <f t="shared" si="11"/>
        <v>8</v>
      </c>
      <c r="E17" s="198">
        <f t="shared" si="11"/>
        <v>0</v>
      </c>
      <c r="F17" s="193">
        <f t="shared" si="0"/>
        <v>0</v>
      </c>
      <c r="G17" s="194"/>
      <c r="H17" s="193"/>
      <c r="I17" s="193"/>
      <c r="J17" s="193"/>
      <c r="K17" s="193"/>
      <c r="L17" s="192"/>
      <c r="M17" s="202">
        <f>(M11*100)/D9</f>
        <v>0</v>
      </c>
      <c r="N17" s="193">
        <v>0</v>
      </c>
      <c r="O17" s="196" t="e">
        <f t="shared" si="1"/>
        <v>#DIV/0!</v>
      </c>
      <c r="P17" s="194"/>
      <c r="Q17" s="193"/>
      <c r="R17" s="193"/>
      <c r="S17" s="193"/>
      <c r="T17" s="193"/>
      <c r="U17" s="192"/>
      <c r="V17" s="202">
        <f>(V11*100)/D9</f>
        <v>0</v>
      </c>
      <c r="W17" s="193">
        <v>0</v>
      </c>
      <c r="X17" s="196" t="e">
        <f t="shared" si="2"/>
        <v>#DIV/0!</v>
      </c>
      <c r="Y17" s="194"/>
      <c r="Z17" s="193"/>
      <c r="AA17" s="193"/>
      <c r="AB17" s="193"/>
      <c r="AC17" s="193"/>
      <c r="AD17" s="192"/>
      <c r="AE17" s="202">
        <f>(AE11*100)/D9</f>
        <v>4</v>
      </c>
      <c r="AF17" s="193">
        <v>0</v>
      </c>
      <c r="AG17" s="196">
        <f t="shared" si="4"/>
        <v>0</v>
      </c>
      <c r="AH17" s="194"/>
      <c r="AI17" s="193"/>
      <c r="AJ17" s="193"/>
      <c r="AK17" s="193"/>
      <c r="AL17" s="193"/>
      <c r="AM17" s="192"/>
      <c r="AN17" s="202">
        <f>(AN11*100)/D9</f>
        <v>4</v>
      </c>
      <c r="AO17" s="193"/>
      <c r="AP17" s="196">
        <f t="shared" si="5"/>
        <v>0</v>
      </c>
      <c r="AQ17" s="189"/>
    </row>
    <row r="18" spans="1:43" s="106" customFormat="1" ht="31.5" x14ac:dyDescent="0.2">
      <c r="A18" s="155" t="s">
        <v>388</v>
      </c>
      <c r="B18" s="156" t="s">
        <v>384</v>
      </c>
      <c r="C18" s="198">
        <f>(C12*100)/C9</f>
        <v>6.7796610169491522</v>
      </c>
      <c r="D18" s="198">
        <f t="shared" si="11"/>
        <v>4</v>
      </c>
      <c r="E18" s="198">
        <f t="shared" si="11"/>
        <v>0</v>
      </c>
      <c r="F18" s="193">
        <f t="shared" si="0"/>
        <v>0</v>
      </c>
      <c r="G18" s="194"/>
      <c r="H18" s="193"/>
      <c r="I18" s="193"/>
      <c r="J18" s="193"/>
      <c r="K18" s="193"/>
      <c r="L18" s="192"/>
      <c r="M18" s="202">
        <f>(M12*100)/D9</f>
        <v>0</v>
      </c>
      <c r="N18" s="193">
        <v>0</v>
      </c>
      <c r="O18" s="196" t="e">
        <f t="shared" si="1"/>
        <v>#DIV/0!</v>
      </c>
      <c r="P18" s="194"/>
      <c r="Q18" s="193"/>
      <c r="R18" s="193"/>
      <c r="S18" s="193"/>
      <c r="T18" s="193"/>
      <c r="U18" s="192"/>
      <c r="V18" s="202">
        <f>(V12*100)/D9</f>
        <v>0</v>
      </c>
      <c r="W18" s="193">
        <v>0</v>
      </c>
      <c r="X18" s="196" t="e">
        <f t="shared" si="2"/>
        <v>#DIV/0!</v>
      </c>
      <c r="Y18" s="194"/>
      <c r="Z18" s="193"/>
      <c r="AA18" s="193"/>
      <c r="AB18" s="193"/>
      <c r="AC18" s="193"/>
      <c r="AD18" s="192"/>
      <c r="AE18" s="202">
        <f>(AE12*100)/D9</f>
        <v>4</v>
      </c>
      <c r="AF18" s="193">
        <v>0</v>
      </c>
      <c r="AG18" s="196">
        <f t="shared" si="4"/>
        <v>0</v>
      </c>
      <c r="AH18" s="194"/>
      <c r="AI18" s="193"/>
      <c r="AJ18" s="193"/>
      <c r="AK18" s="193"/>
      <c r="AL18" s="193"/>
      <c r="AM18" s="192"/>
      <c r="AN18" s="202">
        <f>(AN12*100)/D9</f>
        <v>0</v>
      </c>
      <c r="AO18" s="193">
        <v>0</v>
      </c>
      <c r="AP18" s="196" t="e">
        <f t="shared" si="5"/>
        <v>#DIV/0!</v>
      </c>
      <c r="AQ18" s="189"/>
    </row>
    <row r="19" spans="1:43" s="106" customFormat="1" ht="60" x14ac:dyDescent="0.2">
      <c r="A19" s="153" t="s">
        <v>326</v>
      </c>
      <c r="B19" s="154" t="s">
        <v>389</v>
      </c>
      <c r="C19" s="191">
        <f>(C13*100)/C9</f>
        <v>1.6949152542372881</v>
      </c>
      <c r="D19" s="198">
        <f t="shared" si="11"/>
        <v>6</v>
      </c>
      <c r="E19" s="198">
        <f t="shared" si="11"/>
        <v>0</v>
      </c>
      <c r="F19" s="193">
        <f t="shared" si="0"/>
        <v>0</v>
      </c>
      <c r="G19" s="194"/>
      <c r="H19" s="194"/>
      <c r="I19" s="193"/>
      <c r="J19" s="193"/>
      <c r="K19" s="193"/>
      <c r="L19" s="192"/>
      <c r="M19" s="202">
        <f>(M13*100)/D9</f>
        <v>0</v>
      </c>
      <c r="N19" s="193">
        <v>0</v>
      </c>
      <c r="O19" s="196" t="e">
        <f t="shared" si="1"/>
        <v>#DIV/0!</v>
      </c>
      <c r="P19" s="194"/>
      <c r="Q19" s="193"/>
      <c r="R19" s="193"/>
      <c r="S19" s="193"/>
      <c r="T19" s="193"/>
      <c r="U19" s="192"/>
      <c r="V19" s="202">
        <f>(V13*100)/D9</f>
        <v>0</v>
      </c>
      <c r="W19" s="193">
        <v>0</v>
      </c>
      <c r="X19" s="196" t="e">
        <f t="shared" si="2"/>
        <v>#DIV/0!</v>
      </c>
      <c r="Y19" s="194"/>
      <c r="Z19" s="193"/>
      <c r="AA19" s="193"/>
      <c r="AB19" s="193"/>
      <c r="AC19" s="193"/>
      <c r="AD19" s="192"/>
      <c r="AE19" s="202">
        <f>(AE13*100)/D9</f>
        <v>0</v>
      </c>
      <c r="AF19" s="193">
        <v>0</v>
      </c>
      <c r="AG19" s="196" t="e">
        <f t="shared" si="4"/>
        <v>#DIV/0!</v>
      </c>
      <c r="AH19" s="194">
        <v>67</v>
      </c>
      <c r="AI19" s="193"/>
      <c r="AJ19" s="193"/>
      <c r="AK19" s="193">
        <v>68</v>
      </c>
      <c r="AL19" s="193"/>
      <c r="AM19" s="192"/>
      <c r="AN19" s="202">
        <f>(AN13*100)/D9</f>
        <v>6</v>
      </c>
      <c r="AO19" s="193">
        <v>0</v>
      </c>
      <c r="AP19" s="196">
        <f t="shared" si="5"/>
        <v>0</v>
      </c>
      <c r="AQ19" s="189"/>
    </row>
    <row r="20" spans="1:43" s="106" customFormat="1" ht="75.75" thickBot="1" x14ac:dyDescent="0.25">
      <c r="A20" s="153" t="s">
        <v>327</v>
      </c>
      <c r="B20" s="154" t="s">
        <v>390</v>
      </c>
      <c r="C20" s="191">
        <f>(C14*100)/C9</f>
        <v>47.457627118644069</v>
      </c>
      <c r="D20" s="198">
        <f t="shared" si="11"/>
        <v>52</v>
      </c>
      <c r="E20" s="198">
        <f t="shared" si="11"/>
        <v>0</v>
      </c>
      <c r="F20" s="193">
        <f t="shared" si="0"/>
        <v>0</v>
      </c>
      <c r="G20" s="194"/>
      <c r="H20" s="194"/>
      <c r="I20" s="193"/>
      <c r="J20" s="193"/>
      <c r="K20" s="193"/>
      <c r="L20" s="192"/>
      <c r="M20" s="203">
        <f>(M14*100)/D9</f>
        <v>0</v>
      </c>
      <c r="N20" s="204">
        <v>0</v>
      </c>
      <c r="O20" s="205" t="e">
        <f t="shared" si="1"/>
        <v>#DIV/0!</v>
      </c>
      <c r="P20" s="194"/>
      <c r="Q20" s="193"/>
      <c r="R20" s="193"/>
      <c r="S20" s="193"/>
      <c r="T20" s="193"/>
      <c r="U20" s="192"/>
      <c r="V20" s="203">
        <f>(V14*100)/D9</f>
        <v>2</v>
      </c>
      <c r="W20" s="204">
        <v>0</v>
      </c>
      <c r="X20" s="205">
        <f t="shared" si="2"/>
        <v>0</v>
      </c>
      <c r="Y20" s="194"/>
      <c r="Z20" s="193"/>
      <c r="AA20" s="193"/>
      <c r="AB20" s="193"/>
      <c r="AC20" s="193"/>
      <c r="AD20" s="192"/>
      <c r="AE20" s="203">
        <f>(AE14*100)/D9</f>
        <v>24</v>
      </c>
      <c r="AF20" s="204">
        <v>0</v>
      </c>
      <c r="AG20" s="205">
        <f t="shared" si="4"/>
        <v>0</v>
      </c>
      <c r="AH20" s="194">
        <v>91.5</v>
      </c>
      <c r="AI20" s="193"/>
      <c r="AJ20" s="193"/>
      <c r="AK20" s="193">
        <v>91.5</v>
      </c>
      <c r="AL20" s="193"/>
      <c r="AM20" s="192"/>
      <c r="AN20" s="203">
        <f>(AN14*100)/D9</f>
        <v>26</v>
      </c>
      <c r="AO20" s="204">
        <v>0</v>
      </c>
      <c r="AP20" s="205">
        <f t="shared" si="5"/>
        <v>0</v>
      </c>
      <c r="AQ20" s="189"/>
    </row>
    <row r="21" spans="1:43" s="109" customFormat="1" ht="12.75" x14ac:dyDescent="0.25">
      <c r="A21" s="107"/>
      <c r="B21" s="108"/>
      <c r="C21" s="190"/>
      <c r="D21" s="108"/>
      <c r="E21" s="108"/>
      <c r="F21" s="166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</row>
    <row r="22" spans="1:43" s="109" customFormat="1" ht="12.75" x14ac:dyDescent="0.25">
      <c r="A22" s="107"/>
      <c r="B22" s="108"/>
      <c r="C22" s="206"/>
      <c r="D22" s="206"/>
      <c r="E22" s="108"/>
      <c r="F22" s="166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</row>
    <row r="23" spans="1:43" s="111" customFormat="1" ht="70.900000000000006" customHeight="1" x14ac:dyDescent="0.25">
      <c r="A23" s="267" t="s">
        <v>379</v>
      </c>
      <c r="B23" s="268"/>
      <c r="C23" s="268"/>
      <c r="D23" s="269"/>
      <c r="E23" s="269"/>
      <c r="F23" s="269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</row>
    <row r="24" spans="1:43" s="111" customFormat="1" ht="15.75" x14ac:dyDescent="0.25">
      <c r="A24" s="112"/>
      <c r="C24" s="110"/>
      <c r="D24" s="110"/>
      <c r="E24" s="110"/>
      <c r="F24" s="167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</row>
    <row r="25" spans="1:43" s="111" customFormat="1" ht="15.75" x14ac:dyDescent="0.25">
      <c r="A25" s="112"/>
      <c r="C25" s="110"/>
      <c r="D25" s="110"/>
      <c r="E25" s="110"/>
      <c r="F25" s="167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</row>
    <row r="26" spans="1:43" s="95" customFormat="1" ht="102.75" customHeight="1" x14ac:dyDescent="0.25">
      <c r="A26" s="247" t="s">
        <v>391</v>
      </c>
      <c r="B26" s="247"/>
      <c r="C26" s="247"/>
      <c r="D26" s="117"/>
      <c r="E26" s="117"/>
      <c r="F26" s="168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</row>
    <row r="27" spans="1:43" s="95" customFormat="1" ht="15.75" x14ac:dyDescent="0.25">
      <c r="A27" s="113"/>
      <c r="B27" s="114"/>
      <c r="C27" s="114"/>
      <c r="D27" s="115"/>
      <c r="E27" s="115"/>
      <c r="F27" s="169"/>
      <c r="G27" s="116"/>
      <c r="H27" s="116"/>
      <c r="I27" s="116"/>
      <c r="J27" s="116"/>
      <c r="K27" s="116"/>
      <c r="L27" s="116"/>
      <c r="M27" s="116"/>
      <c r="N27" s="116"/>
      <c r="O27" s="116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</row>
    <row r="28" spans="1:43" s="105" customFormat="1" ht="12.75" x14ac:dyDescent="0.2">
      <c r="A28" s="96"/>
      <c r="F28" s="164"/>
    </row>
  </sheetData>
  <mergeCells count="22">
    <mergeCell ref="A26:C26"/>
    <mergeCell ref="M6:O6"/>
    <mergeCell ref="P6:R6"/>
    <mergeCell ref="S6:U6"/>
    <mergeCell ref="V6:X6"/>
    <mergeCell ref="A23:F23"/>
    <mergeCell ref="AE1:AM1"/>
    <mergeCell ref="A2:AQ2"/>
    <mergeCell ref="A5:A6"/>
    <mergeCell ref="B5:B6"/>
    <mergeCell ref="C5:C6"/>
    <mergeCell ref="D5:F6"/>
    <mergeCell ref="G5:AP5"/>
    <mergeCell ref="AQ5:AQ7"/>
    <mergeCell ref="G6:I6"/>
    <mergeCell ref="J6:L6"/>
    <mergeCell ref="AE6:AG6"/>
    <mergeCell ref="AH6:AJ6"/>
    <mergeCell ref="AK6:AM6"/>
    <mergeCell ref="AN6:AP6"/>
    <mergeCell ref="Y6:AA6"/>
    <mergeCell ref="AB6:AD6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8"/>
  <sheetViews>
    <sheetView view="pageBreakPreview" zoomScale="60" zoomScaleNormal="87" workbookViewId="0">
      <selection activeCell="A31" sqref="A31:G31"/>
    </sheetView>
  </sheetViews>
  <sheetFormatPr defaultColWidth="9.140625" defaultRowHeight="12.75" x14ac:dyDescent="0.2"/>
  <cols>
    <col min="1" max="1" width="3.5703125" style="119" customWidth="1"/>
    <col min="2" max="2" width="25.7109375" style="119" customWidth="1"/>
    <col min="3" max="3" width="11.5703125" style="120" customWidth="1"/>
    <col min="4" max="4" width="18.42578125" style="119" customWidth="1"/>
    <col min="5" max="5" width="15.5703125" style="119" customWidth="1"/>
    <col min="6" max="6" width="16" style="119" customWidth="1"/>
    <col min="7" max="7" width="8.42578125" style="119" customWidth="1"/>
    <col min="8" max="8" width="23.140625" style="119" customWidth="1"/>
    <col min="9" max="9" width="20" style="119" customWidth="1"/>
    <col min="10" max="10" width="10.5703125" style="119" customWidth="1"/>
    <col min="11" max="11" width="13.85546875" style="119" customWidth="1"/>
    <col min="12" max="12" width="11.7109375" style="119" customWidth="1"/>
    <col min="13" max="13" width="10.85546875" style="119" hidden="1" customWidth="1"/>
    <col min="14" max="14" width="35.140625" style="119" customWidth="1"/>
    <col min="15" max="15" width="36.28515625" style="119" customWidth="1"/>
    <col min="16" max="233" width="9.140625" style="119"/>
    <col min="234" max="234" width="3.5703125" style="119" customWidth="1"/>
    <col min="235" max="235" width="25.7109375" style="119" customWidth="1"/>
    <col min="236" max="236" width="11.5703125" style="119" customWidth="1"/>
    <col min="237" max="237" width="18.42578125" style="119" customWidth="1"/>
    <col min="238" max="238" width="10.140625" style="119" customWidth="1"/>
    <col min="239" max="239" width="15.5703125" style="119" customWidth="1"/>
    <col min="240" max="240" width="16" style="119" customWidth="1"/>
    <col min="241" max="241" width="7" style="119" customWidth="1"/>
    <col min="242" max="242" width="14.42578125" style="119" customWidth="1"/>
    <col min="243" max="243" width="11" style="119" customWidth="1"/>
    <col min="244" max="245" width="13.85546875" style="119" customWidth="1"/>
    <col min="246" max="246" width="12.140625" style="119" customWidth="1"/>
    <col min="247" max="247" width="13.85546875" style="119" customWidth="1"/>
    <col min="248" max="248" width="11.5703125" style="119" customWidth="1"/>
    <col min="249" max="249" width="15.140625" style="119" customWidth="1"/>
    <col min="250" max="250" width="13.85546875" style="119" customWidth="1"/>
    <col min="251" max="251" width="10.5703125" style="119" customWidth="1"/>
    <col min="252" max="252" width="13.85546875" style="119" customWidth="1"/>
    <col min="253" max="253" width="11.7109375" style="119" customWidth="1"/>
    <col min="254" max="254" width="0" style="119" hidden="1" customWidth="1"/>
    <col min="255" max="255" width="35.140625" style="119" customWidth="1"/>
    <col min="256" max="256" width="36.28515625" style="119" customWidth="1"/>
    <col min="257" max="489" width="9.140625" style="119"/>
    <col min="490" max="490" width="3.5703125" style="119" customWidth="1"/>
    <col min="491" max="491" width="25.7109375" style="119" customWidth="1"/>
    <col min="492" max="492" width="11.5703125" style="119" customWidth="1"/>
    <col min="493" max="493" width="18.42578125" style="119" customWidth="1"/>
    <col min="494" max="494" width="10.140625" style="119" customWidth="1"/>
    <col min="495" max="495" width="15.5703125" style="119" customWidth="1"/>
    <col min="496" max="496" width="16" style="119" customWidth="1"/>
    <col min="497" max="497" width="7" style="119" customWidth="1"/>
    <col min="498" max="498" width="14.42578125" style="119" customWidth="1"/>
    <col min="499" max="499" width="11" style="119" customWidth="1"/>
    <col min="500" max="501" width="13.85546875" style="119" customWidth="1"/>
    <col min="502" max="502" width="12.140625" style="119" customWidth="1"/>
    <col min="503" max="503" width="13.85546875" style="119" customWidth="1"/>
    <col min="504" max="504" width="11.5703125" style="119" customWidth="1"/>
    <col min="505" max="505" width="15.140625" style="119" customWidth="1"/>
    <col min="506" max="506" width="13.85546875" style="119" customWidth="1"/>
    <col min="507" max="507" width="10.5703125" style="119" customWidth="1"/>
    <col min="508" max="508" width="13.85546875" style="119" customWidth="1"/>
    <col min="509" max="509" width="11.7109375" style="119" customWidth="1"/>
    <col min="510" max="510" width="0" style="119" hidden="1" customWidth="1"/>
    <col min="511" max="511" width="35.140625" style="119" customWidth="1"/>
    <col min="512" max="512" width="36.28515625" style="119" customWidth="1"/>
    <col min="513" max="745" width="9.140625" style="119"/>
    <col min="746" max="746" width="3.5703125" style="119" customWidth="1"/>
    <col min="747" max="747" width="25.7109375" style="119" customWidth="1"/>
    <col min="748" max="748" width="11.5703125" style="119" customWidth="1"/>
    <col min="749" max="749" width="18.42578125" style="119" customWidth="1"/>
    <col min="750" max="750" width="10.140625" style="119" customWidth="1"/>
    <col min="751" max="751" width="15.5703125" style="119" customWidth="1"/>
    <col min="752" max="752" width="16" style="119" customWidth="1"/>
    <col min="753" max="753" width="7" style="119" customWidth="1"/>
    <col min="754" max="754" width="14.42578125" style="119" customWidth="1"/>
    <col min="755" max="755" width="11" style="119" customWidth="1"/>
    <col min="756" max="757" width="13.85546875" style="119" customWidth="1"/>
    <col min="758" max="758" width="12.140625" style="119" customWidth="1"/>
    <col min="759" max="759" width="13.85546875" style="119" customWidth="1"/>
    <col min="760" max="760" width="11.5703125" style="119" customWidth="1"/>
    <col min="761" max="761" width="15.140625" style="119" customWidth="1"/>
    <col min="762" max="762" width="13.85546875" style="119" customWidth="1"/>
    <col min="763" max="763" width="10.5703125" style="119" customWidth="1"/>
    <col min="764" max="764" width="13.85546875" style="119" customWidth="1"/>
    <col min="765" max="765" width="11.7109375" style="119" customWidth="1"/>
    <col min="766" max="766" width="0" style="119" hidden="1" customWidth="1"/>
    <col min="767" max="767" width="35.140625" style="119" customWidth="1"/>
    <col min="768" max="768" width="36.28515625" style="119" customWidth="1"/>
    <col min="769" max="1001" width="9.140625" style="119"/>
    <col min="1002" max="1002" width="3.5703125" style="119" customWidth="1"/>
    <col min="1003" max="1003" width="25.7109375" style="119" customWidth="1"/>
    <col min="1004" max="1004" width="11.5703125" style="119" customWidth="1"/>
    <col min="1005" max="1005" width="18.42578125" style="119" customWidth="1"/>
    <col min="1006" max="1006" width="10.140625" style="119" customWidth="1"/>
    <col min="1007" max="1007" width="15.5703125" style="119" customWidth="1"/>
    <col min="1008" max="1008" width="16" style="119" customWidth="1"/>
    <col min="1009" max="1009" width="7" style="119" customWidth="1"/>
    <col min="1010" max="1010" width="14.42578125" style="119" customWidth="1"/>
    <col min="1011" max="1011" width="11" style="119" customWidth="1"/>
    <col min="1012" max="1013" width="13.85546875" style="119" customWidth="1"/>
    <col min="1014" max="1014" width="12.140625" style="119" customWidth="1"/>
    <col min="1015" max="1015" width="13.85546875" style="119" customWidth="1"/>
    <col min="1016" max="1016" width="11.5703125" style="119" customWidth="1"/>
    <col min="1017" max="1017" width="15.140625" style="119" customWidth="1"/>
    <col min="1018" max="1018" width="13.85546875" style="119" customWidth="1"/>
    <col min="1019" max="1019" width="10.5703125" style="119" customWidth="1"/>
    <col min="1020" max="1020" width="13.85546875" style="119" customWidth="1"/>
    <col min="1021" max="1021" width="11.7109375" style="119" customWidth="1"/>
    <col min="1022" max="1022" width="0" style="119" hidden="1" customWidth="1"/>
    <col min="1023" max="1023" width="35.140625" style="119" customWidth="1"/>
    <col min="1024" max="1024" width="36.28515625" style="119" customWidth="1"/>
    <col min="1025" max="1257" width="9.140625" style="119"/>
    <col min="1258" max="1258" width="3.5703125" style="119" customWidth="1"/>
    <col min="1259" max="1259" width="25.7109375" style="119" customWidth="1"/>
    <col min="1260" max="1260" width="11.5703125" style="119" customWidth="1"/>
    <col min="1261" max="1261" width="18.42578125" style="119" customWidth="1"/>
    <col min="1262" max="1262" width="10.140625" style="119" customWidth="1"/>
    <col min="1263" max="1263" width="15.5703125" style="119" customWidth="1"/>
    <col min="1264" max="1264" width="16" style="119" customWidth="1"/>
    <col min="1265" max="1265" width="7" style="119" customWidth="1"/>
    <col min="1266" max="1266" width="14.42578125" style="119" customWidth="1"/>
    <col min="1267" max="1267" width="11" style="119" customWidth="1"/>
    <col min="1268" max="1269" width="13.85546875" style="119" customWidth="1"/>
    <col min="1270" max="1270" width="12.140625" style="119" customWidth="1"/>
    <col min="1271" max="1271" width="13.85546875" style="119" customWidth="1"/>
    <col min="1272" max="1272" width="11.5703125" style="119" customWidth="1"/>
    <col min="1273" max="1273" width="15.140625" style="119" customWidth="1"/>
    <col min="1274" max="1274" width="13.85546875" style="119" customWidth="1"/>
    <col min="1275" max="1275" width="10.5703125" style="119" customWidth="1"/>
    <col min="1276" max="1276" width="13.85546875" style="119" customWidth="1"/>
    <col min="1277" max="1277" width="11.7109375" style="119" customWidth="1"/>
    <col min="1278" max="1278" width="0" style="119" hidden="1" customWidth="1"/>
    <col min="1279" max="1279" width="35.140625" style="119" customWidth="1"/>
    <col min="1280" max="1280" width="36.28515625" style="119" customWidth="1"/>
    <col min="1281" max="1513" width="9.140625" style="119"/>
    <col min="1514" max="1514" width="3.5703125" style="119" customWidth="1"/>
    <col min="1515" max="1515" width="25.7109375" style="119" customWidth="1"/>
    <col min="1516" max="1516" width="11.5703125" style="119" customWidth="1"/>
    <col min="1517" max="1517" width="18.42578125" style="119" customWidth="1"/>
    <col min="1518" max="1518" width="10.140625" style="119" customWidth="1"/>
    <col min="1519" max="1519" width="15.5703125" style="119" customWidth="1"/>
    <col min="1520" max="1520" width="16" style="119" customWidth="1"/>
    <col min="1521" max="1521" width="7" style="119" customWidth="1"/>
    <col min="1522" max="1522" width="14.42578125" style="119" customWidth="1"/>
    <col min="1523" max="1523" width="11" style="119" customWidth="1"/>
    <col min="1524" max="1525" width="13.85546875" style="119" customWidth="1"/>
    <col min="1526" max="1526" width="12.140625" style="119" customWidth="1"/>
    <col min="1527" max="1527" width="13.85546875" style="119" customWidth="1"/>
    <col min="1528" max="1528" width="11.5703125" style="119" customWidth="1"/>
    <col min="1529" max="1529" width="15.140625" style="119" customWidth="1"/>
    <col min="1530" max="1530" width="13.85546875" style="119" customWidth="1"/>
    <col min="1531" max="1531" width="10.5703125" style="119" customWidth="1"/>
    <col min="1532" max="1532" width="13.85546875" style="119" customWidth="1"/>
    <col min="1533" max="1533" width="11.7109375" style="119" customWidth="1"/>
    <col min="1534" max="1534" width="0" style="119" hidden="1" customWidth="1"/>
    <col min="1535" max="1535" width="35.140625" style="119" customWidth="1"/>
    <col min="1536" max="1536" width="36.28515625" style="119" customWidth="1"/>
    <col min="1537" max="1769" width="9.140625" style="119"/>
    <col min="1770" max="1770" width="3.5703125" style="119" customWidth="1"/>
    <col min="1771" max="1771" width="25.7109375" style="119" customWidth="1"/>
    <col min="1772" max="1772" width="11.5703125" style="119" customWidth="1"/>
    <col min="1773" max="1773" width="18.42578125" style="119" customWidth="1"/>
    <col min="1774" max="1774" width="10.140625" style="119" customWidth="1"/>
    <col min="1775" max="1775" width="15.5703125" style="119" customWidth="1"/>
    <col min="1776" max="1776" width="16" style="119" customWidth="1"/>
    <col min="1777" max="1777" width="7" style="119" customWidth="1"/>
    <col min="1778" max="1778" width="14.42578125" style="119" customWidth="1"/>
    <col min="1779" max="1779" width="11" style="119" customWidth="1"/>
    <col min="1780" max="1781" width="13.85546875" style="119" customWidth="1"/>
    <col min="1782" max="1782" width="12.140625" style="119" customWidth="1"/>
    <col min="1783" max="1783" width="13.85546875" style="119" customWidth="1"/>
    <col min="1784" max="1784" width="11.5703125" style="119" customWidth="1"/>
    <col min="1785" max="1785" width="15.140625" style="119" customWidth="1"/>
    <col min="1786" max="1786" width="13.85546875" style="119" customWidth="1"/>
    <col min="1787" max="1787" width="10.5703125" style="119" customWidth="1"/>
    <col min="1788" max="1788" width="13.85546875" style="119" customWidth="1"/>
    <col min="1789" max="1789" width="11.7109375" style="119" customWidth="1"/>
    <col min="1790" max="1790" width="0" style="119" hidden="1" customWidth="1"/>
    <col min="1791" max="1791" width="35.140625" style="119" customWidth="1"/>
    <col min="1792" max="1792" width="36.28515625" style="119" customWidth="1"/>
    <col min="1793" max="2025" width="9.140625" style="119"/>
    <col min="2026" max="2026" width="3.5703125" style="119" customWidth="1"/>
    <col min="2027" max="2027" width="25.7109375" style="119" customWidth="1"/>
    <col min="2028" max="2028" width="11.5703125" style="119" customWidth="1"/>
    <col min="2029" max="2029" width="18.42578125" style="119" customWidth="1"/>
    <col min="2030" max="2030" width="10.140625" style="119" customWidth="1"/>
    <col min="2031" max="2031" width="15.5703125" style="119" customWidth="1"/>
    <col min="2032" max="2032" width="16" style="119" customWidth="1"/>
    <col min="2033" max="2033" width="7" style="119" customWidth="1"/>
    <col min="2034" max="2034" width="14.42578125" style="119" customWidth="1"/>
    <col min="2035" max="2035" width="11" style="119" customWidth="1"/>
    <col min="2036" max="2037" width="13.85546875" style="119" customWidth="1"/>
    <col min="2038" max="2038" width="12.140625" style="119" customWidth="1"/>
    <col min="2039" max="2039" width="13.85546875" style="119" customWidth="1"/>
    <col min="2040" max="2040" width="11.5703125" style="119" customWidth="1"/>
    <col min="2041" max="2041" width="15.140625" style="119" customWidth="1"/>
    <col min="2042" max="2042" width="13.85546875" style="119" customWidth="1"/>
    <col min="2043" max="2043" width="10.5703125" style="119" customWidth="1"/>
    <col min="2044" max="2044" width="13.85546875" style="119" customWidth="1"/>
    <col min="2045" max="2045" width="11.7109375" style="119" customWidth="1"/>
    <col min="2046" max="2046" width="0" style="119" hidden="1" customWidth="1"/>
    <col min="2047" max="2047" width="35.140625" style="119" customWidth="1"/>
    <col min="2048" max="2048" width="36.28515625" style="119" customWidth="1"/>
    <col min="2049" max="2281" width="9.140625" style="119"/>
    <col min="2282" max="2282" width="3.5703125" style="119" customWidth="1"/>
    <col min="2283" max="2283" width="25.7109375" style="119" customWidth="1"/>
    <col min="2284" max="2284" width="11.5703125" style="119" customWidth="1"/>
    <col min="2285" max="2285" width="18.42578125" style="119" customWidth="1"/>
    <col min="2286" max="2286" width="10.140625" style="119" customWidth="1"/>
    <col min="2287" max="2287" width="15.5703125" style="119" customWidth="1"/>
    <col min="2288" max="2288" width="16" style="119" customWidth="1"/>
    <col min="2289" max="2289" width="7" style="119" customWidth="1"/>
    <col min="2290" max="2290" width="14.42578125" style="119" customWidth="1"/>
    <col min="2291" max="2291" width="11" style="119" customWidth="1"/>
    <col min="2292" max="2293" width="13.85546875" style="119" customWidth="1"/>
    <col min="2294" max="2294" width="12.140625" style="119" customWidth="1"/>
    <col min="2295" max="2295" width="13.85546875" style="119" customWidth="1"/>
    <col min="2296" max="2296" width="11.5703125" style="119" customWidth="1"/>
    <col min="2297" max="2297" width="15.140625" style="119" customWidth="1"/>
    <col min="2298" max="2298" width="13.85546875" style="119" customWidth="1"/>
    <col min="2299" max="2299" width="10.5703125" style="119" customWidth="1"/>
    <col min="2300" max="2300" width="13.85546875" style="119" customWidth="1"/>
    <col min="2301" max="2301" width="11.7109375" style="119" customWidth="1"/>
    <col min="2302" max="2302" width="0" style="119" hidden="1" customWidth="1"/>
    <col min="2303" max="2303" width="35.140625" style="119" customWidth="1"/>
    <col min="2304" max="2304" width="36.28515625" style="119" customWidth="1"/>
    <col min="2305" max="2537" width="9.140625" style="119"/>
    <col min="2538" max="2538" width="3.5703125" style="119" customWidth="1"/>
    <col min="2539" max="2539" width="25.7109375" style="119" customWidth="1"/>
    <col min="2540" max="2540" width="11.5703125" style="119" customWidth="1"/>
    <col min="2541" max="2541" width="18.42578125" style="119" customWidth="1"/>
    <col min="2542" max="2542" width="10.140625" style="119" customWidth="1"/>
    <col min="2543" max="2543" width="15.5703125" style="119" customWidth="1"/>
    <col min="2544" max="2544" width="16" style="119" customWidth="1"/>
    <col min="2545" max="2545" width="7" style="119" customWidth="1"/>
    <col min="2546" max="2546" width="14.42578125" style="119" customWidth="1"/>
    <col min="2547" max="2547" width="11" style="119" customWidth="1"/>
    <col min="2548" max="2549" width="13.85546875" style="119" customWidth="1"/>
    <col min="2550" max="2550" width="12.140625" style="119" customWidth="1"/>
    <col min="2551" max="2551" width="13.85546875" style="119" customWidth="1"/>
    <col min="2552" max="2552" width="11.5703125" style="119" customWidth="1"/>
    <col min="2553" max="2553" width="15.140625" style="119" customWidth="1"/>
    <col min="2554" max="2554" width="13.85546875" style="119" customWidth="1"/>
    <col min="2555" max="2555" width="10.5703125" style="119" customWidth="1"/>
    <col min="2556" max="2556" width="13.85546875" style="119" customWidth="1"/>
    <col min="2557" max="2557" width="11.7109375" style="119" customWidth="1"/>
    <col min="2558" max="2558" width="0" style="119" hidden="1" customWidth="1"/>
    <col min="2559" max="2559" width="35.140625" style="119" customWidth="1"/>
    <col min="2560" max="2560" width="36.28515625" style="119" customWidth="1"/>
    <col min="2561" max="2793" width="9.140625" style="119"/>
    <col min="2794" max="2794" width="3.5703125" style="119" customWidth="1"/>
    <col min="2795" max="2795" width="25.7109375" style="119" customWidth="1"/>
    <col min="2796" max="2796" width="11.5703125" style="119" customWidth="1"/>
    <col min="2797" max="2797" width="18.42578125" style="119" customWidth="1"/>
    <col min="2798" max="2798" width="10.140625" style="119" customWidth="1"/>
    <col min="2799" max="2799" width="15.5703125" style="119" customWidth="1"/>
    <col min="2800" max="2800" width="16" style="119" customWidth="1"/>
    <col min="2801" max="2801" width="7" style="119" customWidth="1"/>
    <col min="2802" max="2802" width="14.42578125" style="119" customWidth="1"/>
    <col min="2803" max="2803" width="11" style="119" customWidth="1"/>
    <col min="2804" max="2805" width="13.85546875" style="119" customWidth="1"/>
    <col min="2806" max="2806" width="12.140625" style="119" customWidth="1"/>
    <col min="2807" max="2807" width="13.85546875" style="119" customWidth="1"/>
    <col min="2808" max="2808" width="11.5703125" style="119" customWidth="1"/>
    <col min="2809" max="2809" width="15.140625" style="119" customWidth="1"/>
    <col min="2810" max="2810" width="13.85546875" style="119" customWidth="1"/>
    <col min="2811" max="2811" width="10.5703125" style="119" customWidth="1"/>
    <col min="2812" max="2812" width="13.85546875" style="119" customWidth="1"/>
    <col min="2813" max="2813" width="11.7109375" style="119" customWidth="1"/>
    <col min="2814" max="2814" width="0" style="119" hidden="1" customWidth="1"/>
    <col min="2815" max="2815" width="35.140625" style="119" customWidth="1"/>
    <col min="2816" max="2816" width="36.28515625" style="119" customWidth="1"/>
    <col min="2817" max="3049" width="9.140625" style="119"/>
    <col min="3050" max="3050" width="3.5703125" style="119" customWidth="1"/>
    <col min="3051" max="3051" width="25.7109375" style="119" customWidth="1"/>
    <col min="3052" max="3052" width="11.5703125" style="119" customWidth="1"/>
    <col min="3053" max="3053" width="18.42578125" style="119" customWidth="1"/>
    <col min="3054" max="3054" width="10.140625" style="119" customWidth="1"/>
    <col min="3055" max="3055" width="15.5703125" style="119" customWidth="1"/>
    <col min="3056" max="3056" width="16" style="119" customWidth="1"/>
    <col min="3057" max="3057" width="7" style="119" customWidth="1"/>
    <col min="3058" max="3058" width="14.42578125" style="119" customWidth="1"/>
    <col min="3059" max="3059" width="11" style="119" customWidth="1"/>
    <col min="3060" max="3061" width="13.85546875" style="119" customWidth="1"/>
    <col min="3062" max="3062" width="12.140625" style="119" customWidth="1"/>
    <col min="3063" max="3063" width="13.85546875" style="119" customWidth="1"/>
    <col min="3064" max="3064" width="11.5703125" style="119" customWidth="1"/>
    <col min="3065" max="3065" width="15.140625" style="119" customWidth="1"/>
    <col min="3066" max="3066" width="13.85546875" style="119" customWidth="1"/>
    <col min="3067" max="3067" width="10.5703125" style="119" customWidth="1"/>
    <col min="3068" max="3068" width="13.85546875" style="119" customWidth="1"/>
    <col min="3069" max="3069" width="11.7109375" style="119" customWidth="1"/>
    <col min="3070" max="3070" width="0" style="119" hidden="1" customWidth="1"/>
    <col min="3071" max="3071" width="35.140625" style="119" customWidth="1"/>
    <col min="3072" max="3072" width="36.28515625" style="119" customWidth="1"/>
    <col min="3073" max="3305" width="9.140625" style="119"/>
    <col min="3306" max="3306" width="3.5703125" style="119" customWidth="1"/>
    <col min="3307" max="3307" width="25.7109375" style="119" customWidth="1"/>
    <col min="3308" max="3308" width="11.5703125" style="119" customWidth="1"/>
    <col min="3309" max="3309" width="18.42578125" style="119" customWidth="1"/>
    <col min="3310" max="3310" width="10.140625" style="119" customWidth="1"/>
    <col min="3311" max="3311" width="15.5703125" style="119" customWidth="1"/>
    <col min="3312" max="3312" width="16" style="119" customWidth="1"/>
    <col min="3313" max="3313" width="7" style="119" customWidth="1"/>
    <col min="3314" max="3314" width="14.42578125" style="119" customWidth="1"/>
    <col min="3315" max="3315" width="11" style="119" customWidth="1"/>
    <col min="3316" max="3317" width="13.85546875" style="119" customWidth="1"/>
    <col min="3318" max="3318" width="12.140625" style="119" customWidth="1"/>
    <col min="3319" max="3319" width="13.85546875" style="119" customWidth="1"/>
    <col min="3320" max="3320" width="11.5703125" style="119" customWidth="1"/>
    <col min="3321" max="3321" width="15.140625" style="119" customWidth="1"/>
    <col min="3322" max="3322" width="13.85546875" style="119" customWidth="1"/>
    <col min="3323" max="3323" width="10.5703125" style="119" customWidth="1"/>
    <col min="3324" max="3324" width="13.85546875" style="119" customWidth="1"/>
    <col min="3325" max="3325" width="11.7109375" style="119" customWidth="1"/>
    <col min="3326" max="3326" width="0" style="119" hidden="1" customWidth="1"/>
    <col min="3327" max="3327" width="35.140625" style="119" customWidth="1"/>
    <col min="3328" max="3328" width="36.28515625" style="119" customWidth="1"/>
    <col min="3329" max="3561" width="9.140625" style="119"/>
    <col min="3562" max="3562" width="3.5703125" style="119" customWidth="1"/>
    <col min="3563" max="3563" width="25.7109375" style="119" customWidth="1"/>
    <col min="3564" max="3564" width="11.5703125" style="119" customWidth="1"/>
    <col min="3565" max="3565" width="18.42578125" style="119" customWidth="1"/>
    <col min="3566" max="3566" width="10.140625" style="119" customWidth="1"/>
    <col min="3567" max="3567" width="15.5703125" style="119" customWidth="1"/>
    <col min="3568" max="3568" width="16" style="119" customWidth="1"/>
    <col min="3569" max="3569" width="7" style="119" customWidth="1"/>
    <col min="3570" max="3570" width="14.42578125" style="119" customWidth="1"/>
    <col min="3571" max="3571" width="11" style="119" customWidth="1"/>
    <col min="3572" max="3573" width="13.85546875" style="119" customWidth="1"/>
    <col min="3574" max="3574" width="12.140625" style="119" customWidth="1"/>
    <col min="3575" max="3575" width="13.85546875" style="119" customWidth="1"/>
    <col min="3576" max="3576" width="11.5703125" style="119" customWidth="1"/>
    <col min="3577" max="3577" width="15.140625" style="119" customWidth="1"/>
    <col min="3578" max="3578" width="13.85546875" style="119" customWidth="1"/>
    <col min="3579" max="3579" width="10.5703125" style="119" customWidth="1"/>
    <col min="3580" max="3580" width="13.85546875" style="119" customWidth="1"/>
    <col min="3581" max="3581" width="11.7109375" style="119" customWidth="1"/>
    <col min="3582" max="3582" width="0" style="119" hidden="1" customWidth="1"/>
    <col min="3583" max="3583" width="35.140625" style="119" customWidth="1"/>
    <col min="3584" max="3584" width="36.28515625" style="119" customWidth="1"/>
    <col min="3585" max="3817" width="9.140625" style="119"/>
    <col min="3818" max="3818" width="3.5703125" style="119" customWidth="1"/>
    <col min="3819" max="3819" width="25.7109375" style="119" customWidth="1"/>
    <col min="3820" max="3820" width="11.5703125" style="119" customWidth="1"/>
    <col min="3821" max="3821" width="18.42578125" style="119" customWidth="1"/>
    <col min="3822" max="3822" width="10.140625" style="119" customWidth="1"/>
    <col min="3823" max="3823" width="15.5703125" style="119" customWidth="1"/>
    <col min="3824" max="3824" width="16" style="119" customWidth="1"/>
    <col min="3825" max="3825" width="7" style="119" customWidth="1"/>
    <col min="3826" max="3826" width="14.42578125" style="119" customWidth="1"/>
    <col min="3827" max="3827" width="11" style="119" customWidth="1"/>
    <col min="3828" max="3829" width="13.85546875" style="119" customWidth="1"/>
    <col min="3830" max="3830" width="12.140625" style="119" customWidth="1"/>
    <col min="3831" max="3831" width="13.85546875" style="119" customWidth="1"/>
    <col min="3832" max="3832" width="11.5703125" style="119" customWidth="1"/>
    <col min="3833" max="3833" width="15.140625" style="119" customWidth="1"/>
    <col min="3834" max="3834" width="13.85546875" style="119" customWidth="1"/>
    <col min="3835" max="3835" width="10.5703125" style="119" customWidth="1"/>
    <col min="3836" max="3836" width="13.85546875" style="119" customWidth="1"/>
    <col min="3837" max="3837" width="11.7109375" style="119" customWidth="1"/>
    <col min="3838" max="3838" width="0" style="119" hidden="1" customWidth="1"/>
    <col min="3839" max="3839" width="35.140625" style="119" customWidth="1"/>
    <col min="3840" max="3840" width="36.28515625" style="119" customWidth="1"/>
    <col min="3841" max="4073" width="9.140625" style="119"/>
    <col min="4074" max="4074" width="3.5703125" style="119" customWidth="1"/>
    <col min="4075" max="4075" width="25.7109375" style="119" customWidth="1"/>
    <col min="4076" max="4076" width="11.5703125" style="119" customWidth="1"/>
    <col min="4077" max="4077" width="18.42578125" style="119" customWidth="1"/>
    <col min="4078" max="4078" width="10.140625" style="119" customWidth="1"/>
    <col min="4079" max="4079" width="15.5703125" style="119" customWidth="1"/>
    <col min="4080" max="4080" width="16" style="119" customWidth="1"/>
    <col min="4081" max="4081" width="7" style="119" customWidth="1"/>
    <col min="4082" max="4082" width="14.42578125" style="119" customWidth="1"/>
    <col min="4083" max="4083" width="11" style="119" customWidth="1"/>
    <col min="4084" max="4085" width="13.85546875" style="119" customWidth="1"/>
    <col min="4086" max="4086" width="12.140625" style="119" customWidth="1"/>
    <col min="4087" max="4087" width="13.85546875" style="119" customWidth="1"/>
    <col min="4088" max="4088" width="11.5703125" style="119" customWidth="1"/>
    <col min="4089" max="4089" width="15.140625" style="119" customWidth="1"/>
    <col min="4090" max="4090" width="13.85546875" style="119" customWidth="1"/>
    <col min="4091" max="4091" width="10.5703125" style="119" customWidth="1"/>
    <col min="4092" max="4092" width="13.85546875" style="119" customWidth="1"/>
    <col min="4093" max="4093" width="11.7109375" style="119" customWidth="1"/>
    <col min="4094" max="4094" width="0" style="119" hidden="1" customWidth="1"/>
    <col min="4095" max="4095" width="35.140625" style="119" customWidth="1"/>
    <col min="4096" max="4096" width="36.28515625" style="119" customWidth="1"/>
    <col min="4097" max="4329" width="9.140625" style="119"/>
    <col min="4330" max="4330" width="3.5703125" style="119" customWidth="1"/>
    <col min="4331" max="4331" width="25.7109375" style="119" customWidth="1"/>
    <col min="4332" max="4332" width="11.5703125" style="119" customWidth="1"/>
    <col min="4333" max="4333" width="18.42578125" style="119" customWidth="1"/>
    <col min="4334" max="4334" width="10.140625" style="119" customWidth="1"/>
    <col min="4335" max="4335" width="15.5703125" style="119" customWidth="1"/>
    <col min="4336" max="4336" width="16" style="119" customWidth="1"/>
    <col min="4337" max="4337" width="7" style="119" customWidth="1"/>
    <col min="4338" max="4338" width="14.42578125" style="119" customWidth="1"/>
    <col min="4339" max="4339" width="11" style="119" customWidth="1"/>
    <col min="4340" max="4341" width="13.85546875" style="119" customWidth="1"/>
    <col min="4342" max="4342" width="12.140625" style="119" customWidth="1"/>
    <col min="4343" max="4343" width="13.85546875" style="119" customWidth="1"/>
    <col min="4344" max="4344" width="11.5703125" style="119" customWidth="1"/>
    <col min="4345" max="4345" width="15.140625" style="119" customWidth="1"/>
    <col min="4346" max="4346" width="13.85546875" style="119" customWidth="1"/>
    <col min="4347" max="4347" width="10.5703125" style="119" customWidth="1"/>
    <col min="4348" max="4348" width="13.85546875" style="119" customWidth="1"/>
    <col min="4349" max="4349" width="11.7109375" style="119" customWidth="1"/>
    <col min="4350" max="4350" width="0" style="119" hidden="1" customWidth="1"/>
    <col min="4351" max="4351" width="35.140625" style="119" customWidth="1"/>
    <col min="4352" max="4352" width="36.28515625" style="119" customWidth="1"/>
    <col min="4353" max="4585" width="9.140625" style="119"/>
    <col min="4586" max="4586" width="3.5703125" style="119" customWidth="1"/>
    <col min="4587" max="4587" width="25.7109375" style="119" customWidth="1"/>
    <col min="4588" max="4588" width="11.5703125" style="119" customWidth="1"/>
    <col min="4589" max="4589" width="18.42578125" style="119" customWidth="1"/>
    <col min="4590" max="4590" width="10.140625" style="119" customWidth="1"/>
    <col min="4591" max="4591" width="15.5703125" style="119" customWidth="1"/>
    <col min="4592" max="4592" width="16" style="119" customWidth="1"/>
    <col min="4593" max="4593" width="7" style="119" customWidth="1"/>
    <col min="4594" max="4594" width="14.42578125" style="119" customWidth="1"/>
    <col min="4595" max="4595" width="11" style="119" customWidth="1"/>
    <col min="4596" max="4597" width="13.85546875" style="119" customWidth="1"/>
    <col min="4598" max="4598" width="12.140625" style="119" customWidth="1"/>
    <col min="4599" max="4599" width="13.85546875" style="119" customWidth="1"/>
    <col min="4600" max="4600" width="11.5703125" style="119" customWidth="1"/>
    <col min="4601" max="4601" width="15.140625" style="119" customWidth="1"/>
    <col min="4602" max="4602" width="13.85546875" style="119" customWidth="1"/>
    <col min="4603" max="4603" width="10.5703125" style="119" customWidth="1"/>
    <col min="4604" max="4604" width="13.85546875" style="119" customWidth="1"/>
    <col min="4605" max="4605" width="11.7109375" style="119" customWidth="1"/>
    <col min="4606" max="4606" width="0" style="119" hidden="1" customWidth="1"/>
    <col min="4607" max="4607" width="35.140625" style="119" customWidth="1"/>
    <col min="4608" max="4608" width="36.28515625" style="119" customWidth="1"/>
    <col min="4609" max="4841" width="9.140625" style="119"/>
    <col min="4842" max="4842" width="3.5703125" style="119" customWidth="1"/>
    <col min="4843" max="4843" width="25.7109375" style="119" customWidth="1"/>
    <col min="4844" max="4844" width="11.5703125" style="119" customWidth="1"/>
    <col min="4845" max="4845" width="18.42578125" style="119" customWidth="1"/>
    <col min="4846" max="4846" width="10.140625" style="119" customWidth="1"/>
    <col min="4847" max="4847" width="15.5703125" style="119" customWidth="1"/>
    <col min="4848" max="4848" width="16" style="119" customWidth="1"/>
    <col min="4849" max="4849" width="7" style="119" customWidth="1"/>
    <col min="4850" max="4850" width="14.42578125" style="119" customWidth="1"/>
    <col min="4851" max="4851" width="11" style="119" customWidth="1"/>
    <col min="4852" max="4853" width="13.85546875" style="119" customWidth="1"/>
    <col min="4854" max="4854" width="12.140625" style="119" customWidth="1"/>
    <col min="4855" max="4855" width="13.85546875" style="119" customWidth="1"/>
    <col min="4856" max="4856" width="11.5703125" style="119" customWidth="1"/>
    <col min="4857" max="4857" width="15.140625" style="119" customWidth="1"/>
    <col min="4858" max="4858" width="13.85546875" style="119" customWidth="1"/>
    <col min="4859" max="4859" width="10.5703125" style="119" customWidth="1"/>
    <col min="4860" max="4860" width="13.85546875" style="119" customWidth="1"/>
    <col min="4861" max="4861" width="11.7109375" style="119" customWidth="1"/>
    <col min="4862" max="4862" width="0" style="119" hidden="1" customWidth="1"/>
    <col min="4863" max="4863" width="35.140625" style="119" customWidth="1"/>
    <col min="4864" max="4864" width="36.28515625" style="119" customWidth="1"/>
    <col min="4865" max="5097" width="9.140625" style="119"/>
    <col min="5098" max="5098" width="3.5703125" style="119" customWidth="1"/>
    <col min="5099" max="5099" width="25.7109375" style="119" customWidth="1"/>
    <col min="5100" max="5100" width="11.5703125" style="119" customWidth="1"/>
    <col min="5101" max="5101" width="18.42578125" style="119" customWidth="1"/>
    <col min="5102" max="5102" width="10.140625" style="119" customWidth="1"/>
    <col min="5103" max="5103" width="15.5703125" style="119" customWidth="1"/>
    <col min="5104" max="5104" width="16" style="119" customWidth="1"/>
    <col min="5105" max="5105" width="7" style="119" customWidth="1"/>
    <col min="5106" max="5106" width="14.42578125" style="119" customWidth="1"/>
    <col min="5107" max="5107" width="11" style="119" customWidth="1"/>
    <col min="5108" max="5109" width="13.85546875" style="119" customWidth="1"/>
    <col min="5110" max="5110" width="12.140625" style="119" customWidth="1"/>
    <col min="5111" max="5111" width="13.85546875" style="119" customWidth="1"/>
    <col min="5112" max="5112" width="11.5703125" style="119" customWidth="1"/>
    <col min="5113" max="5113" width="15.140625" style="119" customWidth="1"/>
    <col min="5114" max="5114" width="13.85546875" style="119" customWidth="1"/>
    <col min="5115" max="5115" width="10.5703125" style="119" customWidth="1"/>
    <col min="5116" max="5116" width="13.85546875" style="119" customWidth="1"/>
    <col min="5117" max="5117" width="11.7109375" style="119" customWidth="1"/>
    <col min="5118" max="5118" width="0" style="119" hidden="1" customWidth="1"/>
    <col min="5119" max="5119" width="35.140625" style="119" customWidth="1"/>
    <col min="5120" max="5120" width="36.28515625" style="119" customWidth="1"/>
    <col min="5121" max="5353" width="9.140625" style="119"/>
    <col min="5354" max="5354" width="3.5703125" style="119" customWidth="1"/>
    <col min="5355" max="5355" width="25.7109375" style="119" customWidth="1"/>
    <col min="5356" max="5356" width="11.5703125" style="119" customWidth="1"/>
    <col min="5357" max="5357" width="18.42578125" style="119" customWidth="1"/>
    <col min="5358" max="5358" width="10.140625" style="119" customWidth="1"/>
    <col min="5359" max="5359" width="15.5703125" style="119" customWidth="1"/>
    <col min="5360" max="5360" width="16" style="119" customWidth="1"/>
    <col min="5361" max="5361" width="7" style="119" customWidth="1"/>
    <col min="5362" max="5362" width="14.42578125" style="119" customWidth="1"/>
    <col min="5363" max="5363" width="11" style="119" customWidth="1"/>
    <col min="5364" max="5365" width="13.85546875" style="119" customWidth="1"/>
    <col min="5366" max="5366" width="12.140625" style="119" customWidth="1"/>
    <col min="5367" max="5367" width="13.85546875" style="119" customWidth="1"/>
    <col min="5368" max="5368" width="11.5703125" style="119" customWidth="1"/>
    <col min="5369" max="5369" width="15.140625" style="119" customWidth="1"/>
    <col min="5370" max="5370" width="13.85546875" style="119" customWidth="1"/>
    <col min="5371" max="5371" width="10.5703125" style="119" customWidth="1"/>
    <col min="5372" max="5372" width="13.85546875" style="119" customWidth="1"/>
    <col min="5373" max="5373" width="11.7109375" style="119" customWidth="1"/>
    <col min="5374" max="5374" width="0" style="119" hidden="1" customWidth="1"/>
    <col min="5375" max="5375" width="35.140625" style="119" customWidth="1"/>
    <col min="5376" max="5376" width="36.28515625" style="119" customWidth="1"/>
    <col min="5377" max="5609" width="9.140625" style="119"/>
    <col min="5610" max="5610" width="3.5703125" style="119" customWidth="1"/>
    <col min="5611" max="5611" width="25.7109375" style="119" customWidth="1"/>
    <col min="5612" max="5612" width="11.5703125" style="119" customWidth="1"/>
    <col min="5613" max="5613" width="18.42578125" style="119" customWidth="1"/>
    <col min="5614" max="5614" width="10.140625" style="119" customWidth="1"/>
    <col min="5615" max="5615" width="15.5703125" style="119" customWidth="1"/>
    <col min="5616" max="5616" width="16" style="119" customWidth="1"/>
    <col min="5617" max="5617" width="7" style="119" customWidth="1"/>
    <col min="5618" max="5618" width="14.42578125" style="119" customWidth="1"/>
    <col min="5619" max="5619" width="11" style="119" customWidth="1"/>
    <col min="5620" max="5621" width="13.85546875" style="119" customWidth="1"/>
    <col min="5622" max="5622" width="12.140625" style="119" customWidth="1"/>
    <col min="5623" max="5623" width="13.85546875" style="119" customWidth="1"/>
    <col min="5624" max="5624" width="11.5703125" style="119" customWidth="1"/>
    <col min="5625" max="5625" width="15.140625" style="119" customWidth="1"/>
    <col min="5626" max="5626" width="13.85546875" style="119" customWidth="1"/>
    <col min="5627" max="5627" width="10.5703125" style="119" customWidth="1"/>
    <col min="5628" max="5628" width="13.85546875" style="119" customWidth="1"/>
    <col min="5629" max="5629" width="11.7109375" style="119" customWidth="1"/>
    <col min="5630" max="5630" width="0" style="119" hidden="1" customWidth="1"/>
    <col min="5631" max="5631" width="35.140625" style="119" customWidth="1"/>
    <col min="5632" max="5632" width="36.28515625" style="119" customWidth="1"/>
    <col min="5633" max="5865" width="9.140625" style="119"/>
    <col min="5866" max="5866" width="3.5703125" style="119" customWidth="1"/>
    <col min="5867" max="5867" width="25.7109375" style="119" customWidth="1"/>
    <col min="5868" max="5868" width="11.5703125" style="119" customWidth="1"/>
    <col min="5869" max="5869" width="18.42578125" style="119" customWidth="1"/>
    <col min="5870" max="5870" width="10.140625" style="119" customWidth="1"/>
    <col min="5871" max="5871" width="15.5703125" style="119" customWidth="1"/>
    <col min="5872" max="5872" width="16" style="119" customWidth="1"/>
    <col min="5873" max="5873" width="7" style="119" customWidth="1"/>
    <col min="5874" max="5874" width="14.42578125" style="119" customWidth="1"/>
    <col min="5875" max="5875" width="11" style="119" customWidth="1"/>
    <col min="5876" max="5877" width="13.85546875" style="119" customWidth="1"/>
    <col min="5878" max="5878" width="12.140625" style="119" customWidth="1"/>
    <col min="5879" max="5879" width="13.85546875" style="119" customWidth="1"/>
    <col min="5880" max="5880" width="11.5703125" style="119" customWidth="1"/>
    <col min="5881" max="5881" width="15.140625" style="119" customWidth="1"/>
    <col min="5882" max="5882" width="13.85546875" style="119" customWidth="1"/>
    <col min="5883" max="5883" width="10.5703125" style="119" customWidth="1"/>
    <col min="5884" max="5884" width="13.85546875" style="119" customWidth="1"/>
    <col min="5885" max="5885" width="11.7109375" style="119" customWidth="1"/>
    <col min="5886" max="5886" width="0" style="119" hidden="1" customWidth="1"/>
    <col min="5887" max="5887" width="35.140625" style="119" customWidth="1"/>
    <col min="5888" max="5888" width="36.28515625" style="119" customWidth="1"/>
    <col min="5889" max="6121" width="9.140625" style="119"/>
    <col min="6122" max="6122" width="3.5703125" style="119" customWidth="1"/>
    <col min="6123" max="6123" width="25.7109375" style="119" customWidth="1"/>
    <col min="6124" max="6124" width="11.5703125" style="119" customWidth="1"/>
    <col min="6125" max="6125" width="18.42578125" style="119" customWidth="1"/>
    <col min="6126" max="6126" width="10.140625" style="119" customWidth="1"/>
    <col min="6127" max="6127" width="15.5703125" style="119" customWidth="1"/>
    <col min="6128" max="6128" width="16" style="119" customWidth="1"/>
    <col min="6129" max="6129" width="7" style="119" customWidth="1"/>
    <col min="6130" max="6130" width="14.42578125" style="119" customWidth="1"/>
    <col min="6131" max="6131" width="11" style="119" customWidth="1"/>
    <col min="6132" max="6133" width="13.85546875" style="119" customWidth="1"/>
    <col min="6134" max="6134" width="12.140625" style="119" customWidth="1"/>
    <col min="6135" max="6135" width="13.85546875" style="119" customWidth="1"/>
    <col min="6136" max="6136" width="11.5703125" style="119" customWidth="1"/>
    <col min="6137" max="6137" width="15.140625" style="119" customWidth="1"/>
    <col min="6138" max="6138" width="13.85546875" style="119" customWidth="1"/>
    <col min="6139" max="6139" width="10.5703125" style="119" customWidth="1"/>
    <col min="6140" max="6140" width="13.85546875" style="119" customWidth="1"/>
    <col min="6141" max="6141" width="11.7109375" style="119" customWidth="1"/>
    <col min="6142" max="6142" width="0" style="119" hidden="1" customWidth="1"/>
    <col min="6143" max="6143" width="35.140625" style="119" customWidth="1"/>
    <col min="6144" max="6144" width="36.28515625" style="119" customWidth="1"/>
    <col min="6145" max="6377" width="9.140625" style="119"/>
    <col min="6378" max="6378" width="3.5703125" style="119" customWidth="1"/>
    <col min="6379" max="6379" width="25.7109375" style="119" customWidth="1"/>
    <col min="6380" max="6380" width="11.5703125" style="119" customWidth="1"/>
    <col min="6381" max="6381" width="18.42578125" style="119" customWidth="1"/>
    <col min="6382" max="6382" width="10.140625" style="119" customWidth="1"/>
    <col min="6383" max="6383" width="15.5703125" style="119" customWidth="1"/>
    <col min="6384" max="6384" width="16" style="119" customWidth="1"/>
    <col min="6385" max="6385" width="7" style="119" customWidth="1"/>
    <col min="6386" max="6386" width="14.42578125" style="119" customWidth="1"/>
    <col min="6387" max="6387" width="11" style="119" customWidth="1"/>
    <col min="6388" max="6389" width="13.85546875" style="119" customWidth="1"/>
    <col min="6390" max="6390" width="12.140625" style="119" customWidth="1"/>
    <col min="6391" max="6391" width="13.85546875" style="119" customWidth="1"/>
    <col min="6392" max="6392" width="11.5703125" style="119" customWidth="1"/>
    <col min="6393" max="6393" width="15.140625" style="119" customWidth="1"/>
    <col min="6394" max="6394" width="13.85546875" style="119" customWidth="1"/>
    <col min="6395" max="6395" width="10.5703125" style="119" customWidth="1"/>
    <col min="6396" max="6396" width="13.85546875" style="119" customWidth="1"/>
    <col min="6397" max="6397" width="11.7109375" style="119" customWidth="1"/>
    <col min="6398" max="6398" width="0" style="119" hidden="1" customWidth="1"/>
    <col min="6399" max="6399" width="35.140625" style="119" customWidth="1"/>
    <col min="6400" max="6400" width="36.28515625" style="119" customWidth="1"/>
    <col min="6401" max="6633" width="9.140625" style="119"/>
    <col min="6634" max="6634" width="3.5703125" style="119" customWidth="1"/>
    <col min="6635" max="6635" width="25.7109375" style="119" customWidth="1"/>
    <col min="6636" max="6636" width="11.5703125" style="119" customWidth="1"/>
    <col min="6637" max="6637" width="18.42578125" style="119" customWidth="1"/>
    <col min="6638" max="6638" width="10.140625" style="119" customWidth="1"/>
    <col min="6639" max="6639" width="15.5703125" style="119" customWidth="1"/>
    <col min="6640" max="6640" width="16" style="119" customWidth="1"/>
    <col min="6641" max="6641" width="7" style="119" customWidth="1"/>
    <col min="6642" max="6642" width="14.42578125" style="119" customWidth="1"/>
    <col min="6643" max="6643" width="11" style="119" customWidth="1"/>
    <col min="6644" max="6645" width="13.85546875" style="119" customWidth="1"/>
    <col min="6646" max="6646" width="12.140625" style="119" customWidth="1"/>
    <col min="6647" max="6647" width="13.85546875" style="119" customWidth="1"/>
    <col min="6648" max="6648" width="11.5703125" style="119" customWidth="1"/>
    <col min="6649" max="6649" width="15.140625" style="119" customWidth="1"/>
    <col min="6650" max="6650" width="13.85546875" style="119" customWidth="1"/>
    <col min="6651" max="6651" width="10.5703125" style="119" customWidth="1"/>
    <col min="6652" max="6652" width="13.85546875" style="119" customWidth="1"/>
    <col min="6653" max="6653" width="11.7109375" style="119" customWidth="1"/>
    <col min="6654" max="6654" width="0" style="119" hidden="1" customWidth="1"/>
    <col min="6655" max="6655" width="35.140625" style="119" customWidth="1"/>
    <col min="6656" max="6656" width="36.28515625" style="119" customWidth="1"/>
    <col min="6657" max="6889" width="9.140625" style="119"/>
    <col min="6890" max="6890" width="3.5703125" style="119" customWidth="1"/>
    <col min="6891" max="6891" width="25.7109375" style="119" customWidth="1"/>
    <col min="6892" max="6892" width="11.5703125" style="119" customWidth="1"/>
    <col min="6893" max="6893" width="18.42578125" style="119" customWidth="1"/>
    <col min="6894" max="6894" width="10.140625" style="119" customWidth="1"/>
    <col min="6895" max="6895" width="15.5703125" style="119" customWidth="1"/>
    <col min="6896" max="6896" width="16" style="119" customWidth="1"/>
    <col min="6897" max="6897" width="7" style="119" customWidth="1"/>
    <col min="6898" max="6898" width="14.42578125" style="119" customWidth="1"/>
    <col min="6899" max="6899" width="11" style="119" customWidth="1"/>
    <col min="6900" max="6901" width="13.85546875" style="119" customWidth="1"/>
    <col min="6902" max="6902" width="12.140625" style="119" customWidth="1"/>
    <col min="6903" max="6903" width="13.85546875" style="119" customWidth="1"/>
    <col min="6904" max="6904" width="11.5703125" style="119" customWidth="1"/>
    <col min="6905" max="6905" width="15.140625" style="119" customWidth="1"/>
    <col min="6906" max="6906" width="13.85546875" style="119" customWidth="1"/>
    <col min="6907" max="6907" width="10.5703125" style="119" customWidth="1"/>
    <col min="6908" max="6908" width="13.85546875" style="119" customWidth="1"/>
    <col min="6909" max="6909" width="11.7109375" style="119" customWidth="1"/>
    <col min="6910" max="6910" width="0" style="119" hidden="1" customWidth="1"/>
    <col min="6911" max="6911" width="35.140625" style="119" customWidth="1"/>
    <col min="6912" max="6912" width="36.28515625" style="119" customWidth="1"/>
    <col min="6913" max="7145" width="9.140625" style="119"/>
    <col min="7146" max="7146" width="3.5703125" style="119" customWidth="1"/>
    <col min="7147" max="7147" width="25.7109375" style="119" customWidth="1"/>
    <col min="7148" max="7148" width="11.5703125" style="119" customWidth="1"/>
    <col min="7149" max="7149" width="18.42578125" style="119" customWidth="1"/>
    <col min="7150" max="7150" width="10.140625" style="119" customWidth="1"/>
    <col min="7151" max="7151" width="15.5703125" style="119" customWidth="1"/>
    <col min="7152" max="7152" width="16" style="119" customWidth="1"/>
    <col min="7153" max="7153" width="7" style="119" customWidth="1"/>
    <col min="7154" max="7154" width="14.42578125" style="119" customWidth="1"/>
    <col min="7155" max="7155" width="11" style="119" customWidth="1"/>
    <col min="7156" max="7157" width="13.85546875" style="119" customWidth="1"/>
    <col min="7158" max="7158" width="12.140625" style="119" customWidth="1"/>
    <col min="7159" max="7159" width="13.85546875" style="119" customWidth="1"/>
    <col min="7160" max="7160" width="11.5703125" style="119" customWidth="1"/>
    <col min="7161" max="7161" width="15.140625" style="119" customWidth="1"/>
    <col min="7162" max="7162" width="13.85546875" style="119" customWidth="1"/>
    <col min="7163" max="7163" width="10.5703125" style="119" customWidth="1"/>
    <col min="7164" max="7164" width="13.85546875" style="119" customWidth="1"/>
    <col min="7165" max="7165" width="11.7109375" style="119" customWidth="1"/>
    <col min="7166" max="7166" width="0" style="119" hidden="1" customWidth="1"/>
    <col min="7167" max="7167" width="35.140625" style="119" customWidth="1"/>
    <col min="7168" max="7168" width="36.28515625" style="119" customWidth="1"/>
    <col min="7169" max="7401" width="9.140625" style="119"/>
    <col min="7402" max="7402" width="3.5703125" style="119" customWidth="1"/>
    <col min="7403" max="7403" width="25.7109375" style="119" customWidth="1"/>
    <col min="7404" max="7404" width="11.5703125" style="119" customWidth="1"/>
    <col min="7405" max="7405" width="18.42578125" style="119" customWidth="1"/>
    <col min="7406" max="7406" width="10.140625" style="119" customWidth="1"/>
    <col min="7407" max="7407" width="15.5703125" style="119" customWidth="1"/>
    <col min="7408" max="7408" width="16" style="119" customWidth="1"/>
    <col min="7409" max="7409" width="7" style="119" customWidth="1"/>
    <col min="7410" max="7410" width="14.42578125" style="119" customWidth="1"/>
    <col min="7411" max="7411" width="11" style="119" customWidth="1"/>
    <col min="7412" max="7413" width="13.85546875" style="119" customWidth="1"/>
    <col min="7414" max="7414" width="12.140625" style="119" customWidth="1"/>
    <col min="7415" max="7415" width="13.85546875" style="119" customWidth="1"/>
    <col min="7416" max="7416" width="11.5703125" style="119" customWidth="1"/>
    <col min="7417" max="7417" width="15.140625" style="119" customWidth="1"/>
    <col min="7418" max="7418" width="13.85546875" style="119" customWidth="1"/>
    <col min="7419" max="7419" width="10.5703125" style="119" customWidth="1"/>
    <col min="7420" max="7420" width="13.85546875" style="119" customWidth="1"/>
    <col min="7421" max="7421" width="11.7109375" style="119" customWidth="1"/>
    <col min="7422" max="7422" width="0" style="119" hidden="1" customWidth="1"/>
    <col min="7423" max="7423" width="35.140625" style="119" customWidth="1"/>
    <col min="7424" max="7424" width="36.28515625" style="119" customWidth="1"/>
    <col min="7425" max="7657" width="9.140625" style="119"/>
    <col min="7658" max="7658" width="3.5703125" style="119" customWidth="1"/>
    <col min="7659" max="7659" width="25.7109375" style="119" customWidth="1"/>
    <col min="7660" max="7660" width="11.5703125" style="119" customWidth="1"/>
    <col min="7661" max="7661" width="18.42578125" style="119" customWidth="1"/>
    <col min="7662" max="7662" width="10.140625" style="119" customWidth="1"/>
    <col min="7663" max="7663" width="15.5703125" style="119" customWidth="1"/>
    <col min="7664" max="7664" width="16" style="119" customWidth="1"/>
    <col min="7665" max="7665" width="7" style="119" customWidth="1"/>
    <col min="7666" max="7666" width="14.42578125" style="119" customWidth="1"/>
    <col min="7667" max="7667" width="11" style="119" customWidth="1"/>
    <col min="7668" max="7669" width="13.85546875" style="119" customWidth="1"/>
    <col min="7670" max="7670" width="12.140625" style="119" customWidth="1"/>
    <col min="7671" max="7671" width="13.85546875" style="119" customWidth="1"/>
    <col min="7672" max="7672" width="11.5703125" style="119" customWidth="1"/>
    <col min="7673" max="7673" width="15.140625" style="119" customWidth="1"/>
    <col min="7674" max="7674" width="13.85546875" style="119" customWidth="1"/>
    <col min="7675" max="7675" width="10.5703125" style="119" customWidth="1"/>
    <col min="7676" max="7676" width="13.85546875" style="119" customWidth="1"/>
    <col min="7677" max="7677" width="11.7109375" style="119" customWidth="1"/>
    <col min="7678" max="7678" width="0" style="119" hidden="1" customWidth="1"/>
    <col min="7679" max="7679" width="35.140625" style="119" customWidth="1"/>
    <col min="7680" max="7680" width="36.28515625" style="119" customWidth="1"/>
    <col min="7681" max="7913" width="9.140625" style="119"/>
    <col min="7914" max="7914" width="3.5703125" style="119" customWidth="1"/>
    <col min="7915" max="7915" width="25.7109375" style="119" customWidth="1"/>
    <col min="7916" max="7916" width="11.5703125" style="119" customWidth="1"/>
    <col min="7917" max="7917" width="18.42578125" style="119" customWidth="1"/>
    <col min="7918" max="7918" width="10.140625" style="119" customWidth="1"/>
    <col min="7919" max="7919" width="15.5703125" style="119" customWidth="1"/>
    <col min="7920" max="7920" width="16" style="119" customWidth="1"/>
    <col min="7921" max="7921" width="7" style="119" customWidth="1"/>
    <col min="7922" max="7922" width="14.42578125" style="119" customWidth="1"/>
    <col min="7923" max="7923" width="11" style="119" customWidth="1"/>
    <col min="7924" max="7925" width="13.85546875" style="119" customWidth="1"/>
    <col min="7926" max="7926" width="12.140625" style="119" customWidth="1"/>
    <col min="7927" max="7927" width="13.85546875" style="119" customWidth="1"/>
    <col min="7928" max="7928" width="11.5703125" style="119" customWidth="1"/>
    <col min="7929" max="7929" width="15.140625" style="119" customWidth="1"/>
    <col min="7930" max="7930" width="13.85546875" style="119" customWidth="1"/>
    <col min="7931" max="7931" width="10.5703125" style="119" customWidth="1"/>
    <col min="7932" max="7932" width="13.85546875" style="119" customWidth="1"/>
    <col min="7933" max="7933" width="11.7109375" style="119" customWidth="1"/>
    <col min="7934" max="7934" width="0" style="119" hidden="1" customWidth="1"/>
    <col min="7935" max="7935" width="35.140625" style="119" customWidth="1"/>
    <col min="7936" max="7936" width="36.28515625" style="119" customWidth="1"/>
    <col min="7937" max="8169" width="9.140625" style="119"/>
    <col min="8170" max="8170" width="3.5703125" style="119" customWidth="1"/>
    <col min="8171" max="8171" width="25.7109375" style="119" customWidth="1"/>
    <col min="8172" max="8172" width="11.5703125" style="119" customWidth="1"/>
    <col min="8173" max="8173" width="18.42578125" style="119" customWidth="1"/>
    <col min="8174" max="8174" width="10.140625" style="119" customWidth="1"/>
    <col min="8175" max="8175" width="15.5703125" style="119" customWidth="1"/>
    <col min="8176" max="8176" width="16" style="119" customWidth="1"/>
    <col min="8177" max="8177" width="7" style="119" customWidth="1"/>
    <col min="8178" max="8178" width="14.42578125" style="119" customWidth="1"/>
    <col min="8179" max="8179" width="11" style="119" customWidth="1"/>
    <col min="8180" max="8181" width="13.85546875" style="119" customWidth="1"/>
    <col min="8182" max="8182" width="12.140625" style="119" customWidth="1"/>
    <col min="8183" max="8183" width="13.85546875" style="119" customWidth="1"/>
    <col min="8184" max="8184" width="11.5703125" style="119" customWidth="1"/>
    <col min="8185" max="8185" width="15.140625" style="119" customWidth="1"/>
    <col min="8186" max="8186" width="13.85546875" style="119" customWidth="1"/>
    <col min="8187" max="8187" width="10.5703125" style="119" customWidth="1"/>
    <col min="8188" max="8188" width="13.85546875" style="119" customWidth="1"/>
    <col min="8189" max="8189" width="11.7109375" style="119" customWidth="1"/>
    <col min="8190" max="8190" width="0" style="119" hidden="1" customWidth="1"/>
    <col min="8191" max="8191" width="35.140625" style="119" customWidth="1"/>
    <col min="8192" max="8192" width="36.28515625" style="119" customWidth="1"/>
    <col min="8193" max="8425" width="9.140625" style="119"/>
    <col min="8426" max="8426" width="3.5703125" style="119" customWidth="1"/>
    <col min="8427" max="8427" width="25.7109375" style="119" customWidth="1"/>
    <col min="8428" max="8428" width="11.5703125" style="119" customWidth="1"/>
    <col min="8429" max="8429" width="18.42578125" style="119" customWidth="1"/>
    <col min="8430" max="8430" width="10.140625" style="119" customWidth="1"/>
    <col min="8431" max="8431" width="15.5703125" style="119" customWidth="1"/>
    <col min="8432" max="8432" width="16" style="119" customWidth="1"/>
    <col min="8433" max="8433" width="7" style="119" customWidth="1"/>
    <col min="8434" max="8434" width="14.42578125" style="119" customWidth="1"/>
    <col min="8435" max="8435" width="11" style="119" customWidth="1"/>
    <col min="8436" max="8437" width="13.85546875" style="119" customWidth="1"/>
    <col min="8438" max="8438" width="12.140625" style="119" customWidth="1"/>
    <col min="8439" max="8439" width="13.85546875" style="119" customWidth="1"/>
    <col min="8440" max="8440" width="11.5703125" style="119" customWidth="1"/>
    <col min="8441" max="8441" width="15.140625" style="119" customWidth="1"/>
    <col min="8442" max="8442" width="13.85546875" style="119" customWidth="1"/>
    <col min="8443" max="8443" width="10.5703125" style="119" customWidth="1"/>
    <col min="8444" max="8444" width="13.85546875" style="119" customWidth="1"/>
    <col min="8445" max="8445" width="11.7109375" style="119" customWidth="1"/>
    <col min="8446" max="8446" width="0" style="119" hidden="1" customWidth="1"/>
    <col min="8447" max="8447" width="35.140625" style="119" customWidth="1"/>
    <col min="8448" max="8448" width="36.28515625" style="119" customWidth="1"/>
    <col min="8449" max="8681" width="9.140625" style="119"/>
    <col min="8682" max="8682" width="3.5703125" style="119" customWidth="1"/>
    <col min="8683" max="8683" width="25.7109375" style="119" customWidth="1"/>
    <col min="8684" max="8684" width="11.5703125" style="119" customWidth="1"/>
    <col min="8685" max="8685" width="18.42578125" style="119" customWidth="1"/>
    <col min="8686" max="8686" width="10.140625" style="119" customWidth="1"/>
    <col min="8687" max="8687" width="15.5703125" style="119" customWidth="1"/>
    <col min="8688" max="8688" width="16" style="119" customWidth="1"/>
    <col min="8689" max="8689" width="7" style="119" customWidth="1"/>
    <col min="8690" max="8690" width="14.42578125" style="119" customWidth="1"/>
    <col min="8691" max="8691" width="11" style="119" customWidth="1"/>
    <col min="8692" max="8693" width="13.85546875" style="119" customWidth="1"/>
    <col min="8694" max="8694" width="12.140625" style="119" customWidth="1"/>
    <col min="8695" max="8695" width="13.85546875" style="119" customWidth="1"/>
    <col min="8696" max="8696" width="11.5703125" style="119" customWidth="1"/>
    <col min="8697" max="8697" width="15.140625" style="119" customWidth="1"/>
    <col min="8698" max="8698" width="13.85546875" style="119" customWidth="1"/>
    <col min="8699" max="8699" width="10.5703125" style="119" customWidth="1"/>
    <col min="8700" max="8700" width="13.85546875" style="119" customWidth="1"/>
    <col min="8701" max="8701" width="11.7109375" style="119" customWidth="1"/>
    <col min="8702" max="8702" width="0" style="119" hidden="1" customWidth="1"/>
    <col min="8703" max="8703" width="35.140625" style="119" customWidth="1"/>
    <col min="8704" max="8704" width="36.28515625" style="119" customWidth="1"/>
    <col min="8705" max="8937" width="9.140625" style="119"/>
    <col min="8938" max="8938" width="3.5703125" style="119" customWidth="1"/>
    <col min="8939" max="8939" width="25.7109375" style="119" customWidth="1"/>
    <col min="8940" max="8940" width="11.5703125" style="119" customWidth="1"/>
    <col min="8941" max="8941" width="18.42578125" style="119" customWidth="1"/>
    <col min="8942" max="8942" width="10.140625" style="119" customWidth="1"/>
    <col min="8943" max="8943" width="15.5703125" style="119" customWidth="1"/>
    <col min="8944" max="8944" width="16" style="119" customWidth="1"/>
    <col min="8945" max="8945" width="7" style="119" customWidth="1"/>
    <col min="8946" max="8946" width="14.42578125" style="119" customWidth="1"/>
    <col min="8947" max="8947" width="11" style="119" customWidth="1"/>
    <col min="8948" max="8949" width="13.85546875" style="119" customWidth="1"/>
    <col min="8950" max="8950" width="12.140625" style="119" customWidth="1"/>
    <col min="8951" max="8951" width="13.85546875" style="119" customWidth="1"/>
    <col min="8952" max="8952" width="11.5703125" style="119" customWidth="1"/>
    <col min="8953" max="8953" width="15.140625" style="119" customWidth="1"/>
    <col min="8954" max="8954" width="13.85546875" style="119" customWidth="1"/>
    <col min="8955" max="8955" width="10.5703125" style="119" customWidth="1"/>
    <col min="8956" max="8956" width="13.85546875" style="119" customWidth="1"/>
    <col min="8957" max="8957" width="11.7109375" style="119" customWidth="1"/>
    <col min="8958" max="8958" width="0" style="119" hidden="1" customWidth="1"/>
    <col min="8959" max="8959" width="35.140625" style="119" customWidth="1"/>
    <col min="8960" max="8960" width="36.28515625" style="119" customWidth="1"/>
    <col min="8961" max="9193" width="9.140625" style="119"/>
    <col min="9194" max="9194" width="3.5703125" style="119" customWidth="1"/>
    <col min="9195" max="9195" width="25.7109375" style="119" customWidth="1"/>
    <col min="9196" max="9196" width="11.5703125" style="119" customWidth="1"/>
    <col min="9197" max="9197" width="18.42578125" style="119" customWidth="1"/>
    <col min="9198" max="9198" width="10.140625" style="119" customWidth="1"/>
    <col min="9199" max="9199" width="15.5703125" style="119" customWidth="1"/>
    <col min="9200" max="9200" width="16" style="119" customWidth="1"/>
    <col min="9201" max="9201" width="7" style="119" customWidth="1"/>
    <col min="9202" max="9202" width="14.42578125" style="119" customWidth="1"/>
    <col min="9203" max="9203" width="11" style="119" customWidth="1"/>
    <col min="9204" max="9205" width="13.85546875" style="119" customWidth="1"/>
    <col min="9206" max="9206" width="12.140625" style="119" customWidth="1"/>
    <col min="9207" max="9207" width="13.85546875" style="119" customWidth="1"/>
    <col min="9208" max="9208" width="11.5703125" style="119" customWidth="1"/>
    <col min="9209" max="9209" width="15.140625" style="119" customWidth="1"/>
    <col min="9210" max="9210" width="13.85546875" style="119" customWidth="1"/>
    <col min="9211" max="9211" width="10.5703125" style="119" customWidth="1"/>
    <col min="9212" max="9212" width="13.85546875" style="119" customWidth="1"/>
    <col min="9213" max="9213" width="11.7109375" style="119" customWidth="1"/>
    <col min="9214" max="9214" width="0" style="119" hidden="1" customWidth="1"/>
    <col min="9215" max="9215" width="35.140625" style="119" customWidth="1"/>
    <col min="9216" max="9216" width="36.28515625" style="119" customWidth="1"/>
    <col min="9217" max="9449" width="9.140625" style="119"/>
    <col min="9450" max="9450" width="3.5703125" style="119" customWidth="1"/>
    <col min="9451" max="9451" width="25.7109375" style="119" customWidth="1"/>
    <col min="9452" max="9452" width="11.5703125" style="119" customWidth="1"/>
    <col min="9453" max="9453" width="18.42578125" style="119" customWidth="1"/>
    <col min="9454" max="9454" width="10.140625" style="119" customWidth="1"/>
    <col min="9455" max="9455" width="15.5703125" style="119" customWidth="1"/>
    <col min="9456" max="9456" width="16" style="119" customWidth="1"/>
    <col min="9457" max="9457" width="7" style="119" customWidth="1"/>
    <col min="9458" max="9458" width="14.42578125" style="119" customWidth="1"/>
    <col min="9459" max="9459" width="11" style="119" customWidth="1"/>
    <col min="9460" max="9461" width="13.85546875" style="119" customWidth="1"/>
    <col min="9462" max="9462" width="12.140625" style="119" customWidth="1"/>
    <col min="9463" max="9463" width="13.85546875" style="119" customWidth="1"/>
    <col min="9464" max="9464" width="11.5703125" style="119" customWidth="1"/>
    <col min="9465" max="9465" width="15.140625" style="119" customWidth="1"/>
    <col min="9466" max="9466" width="13.85546875" style="119" customWidth="1"/>
    <col min="9467" max="9467" width="10.5703125" style="119" customWidth="1"/>
    <col min="9468" max="9468" width="13.85546875" style="119" customWidth="1"/>
    <col min="9469" max="9469" width="11.7109375" style="119" customWidth="1"/>
    <col min="9470" max="9470" width="0" style="119" hidden="1" customWidth="1"/>
    <col min="9471" max="9471" width="35.140625" style="119" customWidth="1"/>
    <col min="9472" max="9472" width="36.28515625" style="119" customWidth="1"/>
    <col min="9473" max="9705" width="9.140625" style="119"/>
    <col min="9706" max="9706" width="3.5703125" style="119" customWidth="1"/>
    <col min="9707" max="9707" width="25.7109375" style="119" customWidth="1"/>
    <col min="9708" max="9708" width="11.5703125" style="119" customWidth="1"/>
    <col min="9709" max="9709" width="18.42578125" style="119" customWidth="1"/>
    <col min="9710" max="9710" width="10.140625" style="119" customWidth="1"/>
    <col min="9711" max="9711" width="15.5703125" style="119" customWidth="1"/>
    <col min="9712" max="9712" width="16" style="119" customWidth="1"/>
    <col min="9713" max="9713" width="7" style="119" customWidth="1"/>
    <col min="9714" max="9714" width="14.42578125" style="119" customWidth="1"/>
    <col min="9715" max="9715" width="11" style="119" customWidth="1"/>
    <col min="9716" max="9717" width="13.85546875" style="119" customWidth="1"/>
    <col min="9718" max="9718" width="12.140625" style="119" customWidth="1"/>
    <col min="9719" max="9719" width="13.85546875" style="119" customWidth="1"/>
    <col min="9720" max="9720" width="11.5703125" style="119" customWidth="1"/>
    <col min="9721" max="9721" width="15.140625" style="119" customWidth="1"/>
    <col min="9722" max="9722" width="13.85546875" style="119" customWidth="1"/>
    <col min="9723" max="9723" width="10.5703125" style="119" customWidth="1"/>
    <col min="9724" max="9724" width="13.85546875" style="119" customWidth="1"/>
    <col min="9725" max="9725" width="11.7109375" style="119" customWidth="1"/>
    <col min="9726" max="9726" width="0" style="119" hidden="1" customWidth="1"/>
    <col min="9727" max="9727" width="35.140625" style="119" customWidth="1"/>
    <col min="9728" max="9728" width="36.28515625" style="119" customWidth="1"/>
    <col min="9729" max="9961" width="9.140625" style="119"/>
    <col min="9962" max="9962" width="3.5703125" style="119" customWidth="1"/>
    <col min="9963" max="9963" width="25.7109375" style="119" customWidth="1"/>
    <col min="9964" max="9964" width="11.5703125" style="119" customWidth="1"/>
    <col min="9965" max="9965" width="18.42578125" style="119" customWidth="1"/>
    <col min="9966" max="9966" width="10.140625" style="119" customWidth="1"/>
    <col min="9967" max="9967" width="15.5703125" style="119" customWidth="1"/>
    <col min="9968" max="9968" width="16" style="119" customWidth="1"/>
    <col min="9969" max="9969" width="7" style="119" customWidth="1"/>
    <col min="9970" max="9970" width="14.42578125" style="119" customWidth="1"/>
    <col min="9971" max="9971" width="11" style="119" customWidth="1"/>
    <col min="9972" max="9973" width="13.85546875" style="119" customWidth="1"/>
    <col min="9974" max="9974" width="12.140625" style="119" customWidth="1"/>
    <col min="9975" max="9975" width="13.85546875" style="119" customWidth="1"/>
    <col min="9976" max="9976" width="11.5703125" style="119" customWidth="1"/>
    <col min="9977" max="9977" width="15.140625" style="119" customWidth="1"/>
    <col min="9978" max="9978" width="13.85546875" style="119" customWidth="1"/>
    <col min="9979" max="9979" width="10.5703125" style="119" customWidth="1"/>
    <col min="9980" max="9980" width="13.85546875" style="119" customWidth="1"/>
    <col min="9981" max="9981" width="11.7109375" style="119" customWidth="1"/>
    <col min="9982" max="9982" width="0" style="119" hidden="1" customWidth="1"/>
    <col min="9983" max="9983" width="35.140625" style="119" customWidth="1"/>
    <col min="9984" max="9984" width="36.28515625" style="119" customWidth="1"/>
    <col min="9985" max="10217" width="9.140625" style="119"/>
    <col min="10218" max="10218" width="3.5703125" style="119" customWidth="1"/>
    <col min="10219" max="10219" width="25.7109375" style="119" customWidth="1"/>
    <col min="10220" max="10220" width="11.5703125" style="119" customWidth="1"/>
    <col min="10221" max="10221" width="18.42578125" style="119" customWidth="1"/>
    <col min="10222" max="10222" width="10.140625" style="119" customWidth="1"/>
    <col min="10223" max="10223" width="15.5703125" style="119" customWidth="1"/>
    <col min="10224" max="10224" width="16" style="119" customWidth="1"/>
    <col min="10225" max="10225" width="7" style="119" customWidth="1"/>
    <col min="10226" max="10226" width="14.42578125" style="119" customWidth="1"/>
    <col min="10227" max="10227" width="11" style="119" customWidth="1"/>
    <col min="10228" max="10229" width="13.85546875" style="119" customWidth="1"/>
    <col min="10230" max="10230" width="12.140625" style="119" customWidth="1"/>
    <col min="10231" max="10231" width="13.85546875" style="119" customWidth="1"/>
    <col min="10232" max="10232" width="11.5703125" style="119" customWidth="1"/>
    <col min="10233" max="10233" width="15.140625" style="119" customWidth="1"/>
    <col min="10234" max="10234" width="13.85546875" style="119" customWidth="1"/>
    <col min="10235" max="10235" width="10.5703125" style="119" customWidth="1"/>
    <col min="10236" max="10236" width="13.85546875" style="119" customWidth="1"/>
    <col min="10237" max="10237" width="11.7109375" style="119" customWidth="1"/>
    <col min="10238" max="10238" width="0" style="119" hidden="1" customWidth="1"/>
    <col min="10239" max="10239" width="35.140625" style="119" customWidth="1"/>
    <col min="10240" max="10240" width="36.28515625" style="119" customWidth="1"/>
    <col min="10241" max="10473" width="9.140625" style="119"/>
    <col min="10474" max="10474" width="3.5703125" style="119" customWidth="1"/>
    <col min="10475" max="10475" width="25.7109375" style="119" customWidth="1"/>
    <col min="10476" max="10476" width="11.5703125" style="119" customWidth="1"/>
    <col min="10477" max="10477" width="18.42578125" style="119" customWidth="1"/>
    <col min="10478" max="10478" width="10.140625" style="119" customWidth="1"/>
    <col min="10479" max="10479" width="15.5703125" style="119" customWidth="1"/>
    <col min="10480" max="10480" width="16" style="119" customWidth="1"/>
    <col min="10481" max="10481" width="7" style="119" customWidth="1"/>
    <col min="10482" max="10482" width="14.42578125" style="119" customWidth="1"/>
    <col min="10483" max="10483" width="11" style="119" customWidth="1"/>
    <col min="10484" max="10485" width="13.85546875" style="119" customWidth="1"/>
    <col min="10486" max="10486" width="12.140625" style="119" customWidth="1"/>
    <col min="10487" max="10487" width="13.85546875" style="119" customWidth="1"/>
    <col min="10488" max="10488" width="11.5703125" style="119" customWidth="1"/>
    <col min="10489" max="10489" width="15.140625" style="119" customWidth="1"/>
    <col min="10490" max="10490" width="13.85546875" style="119" customWidth="1"/>
    <col min="10491" max="10491" width="10.5703125" style="119" customWidth="1"/>
    <col min="10492" max="10492" width="13.85546875" style="119" customWidth="1"/>
    <col min="10493" max="10493" width="11.7109375" style="119" customWidth="1"/>
    <col min="10494" max="10494" width="0" style="119" hidden="1" customWidth="1"/>
    <col min="10495" max="10495" width="35.140625" style="119" customWidth="1"/>
    <col min="10496" max="10496" width="36.28515625" style="119" customWidth="1"/>
    <col min="10497" max="10729" width="9.140625" style="119"/>
    <col min="10730" max="10730" width="3.5703125" style="119" customWidth="1"/>
    <col min="10731" max="10731" width="25.7109375" style="119" customWidth="1"/>
    <col min="10732" max="10732" width="11.5703125" style="119" customWidth="1"/>
    <col min="10733" max="10733" width="18.42578125" style="119" customWidth="1"/>
    <col min="10734" max="10734" width="10.140625" style="119" customWidth="1"/>
    <col min="10735" max="10735" width="15.5703125" style="119" customWidth="1"/>
    <col min="10736" max="10736" width="16" style="119" customWidth="1"/>
    <col min="10737" max="10737" width="7" style="119" customWidth="1"/>
    <col min="10738" max="10738" width="14.42578125" style="119" customWidth="1"/>
    <col min="10739" max="10739" width="11" style="119" customWidth="1"/>
    <col min="10740" max="10741" width="13.85546875" style="119" customWidth="1"/>
    <col min="10742" max="10742" width="12.140625" style="119" customWidth="1"/>
    <col min="10743" max="10743" width="13.85546875" style="119" customWidth="1"/>
    <col min="10744" max="10744" width="11.5703125" style="119" customWidth="1"/>
    <col min="10745" max="10745" width="15.140625" style="119" customWidth="1"/>
    <col min="10746" max="10746" width="13.85546875" style="119" customWidth="1"/>
    <col min="10747" max="10747" width="10.5703125" style="119" customWidth="1"/>
    <col min="10748" max="10748" width="13.85546875" style="119" customWidth="1"/>
    <col min="10749" max="10749" width="11.7109375" style="119" customWidth="1"/>
    <col min="10750" max="10750" width="0" style="119" hidden="1" customWidth="1"/>
    <col min="10751" max="10751" width="35.140625" style="119" customWidth="1"/>
    <col min="10752" max="10752" width="36.28515625" style="119" customWidth="1"/>
    <col min="10753" max="10985" width="9.140625" style="119"/>
    <col min="10986" max="10986" width="3.5703125" style="119" customWidth="1"/>
    <col min="10987" max="10987" width="25.7109375" style="119" customWidth="1"/>
    <col min="10988" max="10988" width="11.5703125" style="119" customWidth="1"/>
    <col min="10989" max="10989" width="18.42578125" style="119" customWidth="1"/>
    <col min="10990" max="10990" width="10.140625" style="119" customWidth="1"/>
    <col min="10991" max="10991" width="15.5703125" style="119" customWidth="1"/>
    <col min="10992" max="10992" width="16" style="119" customWidth="1"/>
    <col min="10993" max="10993" width="7" style="119" customWidth="1"/>
    <col min="10994" max="10994" width="14.42578125" style="119" customWidth="1"/>
    <col min="10995" max="10995" width="11" style="119" customWidth="1"/>
    <col min="10996" max="10997" width="13.85546875" style="119" customWidth="1"/>
    <col min="10998" max="10998" width="12.140625" style="119" customWidth="1"/>
    <col min="10999" max="10999" width="13.85546875" style="119" customWidth="1"/>
    <col min="11000" max="11000" width="11.5703125" style="119" customWidth="1"/>
    <col min="11001" max="11001" width="15.140625" style="119" customWidth="1"/>
    <col min="11002" max="11002" width="13.85546875" style="119" customWidth="1"/>
    <col min="11003" max="11003" width="10.5703125" style="119" customWidth="1"/>
    <col min="11004" max="11004" width="13.85546875" style="119" customWidth="1"/>
    <col min="11005" max="11005" width="11.7109375" style="119" customWidth="1"/>
    <col min="11006" max="11006" width="0" style="119" hidden="1" customWidth="1"/>
    <col min="11007" max="11007" width="35.140625" style="119" customWidth="1"/>
    <col min="11008" max="11008" width="36.28515625" style="119" customWidth="1"/>
    <col min="11009" max="11241" width="9.140625" style="119"/>
    <col min="11242" max="11242" width="3.5703125" style="119" customWidth="1"/>
    <col min="11243" max="11243" width="25.7109375" style="119" customWidth="1"/>
    <col min="11244" max="11244" width="11.5703125" style="119" customWidth="1"/>
    <col min="11245" max="11245" width="18.42578125" style="119" customWidth="1"/>
    <col min="11246" max="11246" width="10.140625" style="119" customWidth="1"/>
    <col min="11247" max="11247" width="15.5703125" style="119" customWidth="1"/>
    <col min="11248" max="11248" width="16" style="119" customWidth="1"/>
    <col min="11249" max="11249" width="7" style="119" customWidth="1"/>
    <col min="11250" max="11250" width="14.42578125" style="119" customWidth="1"/>
    <col min="11251" max="11251" width="11" style="119" customWidth="1"/>
    <col min="11252" max="11253" width="13.85546875" style="119" customWidth="1"/>
    <col min="11254" max="11254" width="12.140625" style="119" customWidth="1"/>
    <col min="11255" max="11255" width="13.85546875" style="119" customWidth="1"/>
    <col min="11256" max="11256" width="11.5703125" style="119" customWidth="1"/>
    <col min="11257" max="11257" width="15.140625" style="119" customWidth="1"/>
    <col min="11258" max="11258" width="13.85546875" style="119" customWidth="1"/>
    <col min="11259" max="11259" width="10.5703125" style="119" customWidth="1"/>
    <col min="11260" max="11260" width="13.85546875" style="119" customWidth="1"/>
    <col min="11261" max="11261" width="11.7109375" style="119" customWidth="1"/>
    <col min="11262" max="11262" width="0" style="119" hidden="1" customWidth="1"/>
    <col min="11263" max="11263" width="35.140625" style="119" customWidth="1"/>
    <col min="11264" max="11264" width="36.28515625" style="119" customWidth="1"/>
    <col min="11265" max="11497" width="9.140625" style="119"/>
    <col min="11498" max="11498" width="3.5703125" style="119" customWidth="1"/>
    <col min="11499" max="11499" width="25.7109375" style="119" customWidth="1"/>
    <col min="11500" max="11500" width="11.5703125" style="119" customWidth="1"/>
    <col min="11501" max="11501" width="18.42578125" style="119" customWidth="1"/>
    <col min="11502" max="11502" width="10.140625" style="119" customWidth="1"/>
    <col min="11503" max="11503" width="15.5703125" style="119" customWidth="1"/>
    <col min="11504" max="11504" width="16" style="119" customWidth="1"/>
    <col min="11505" max="11505" width="7" style="119" customWidth="1"/>
    <col min="11506" max="11506" width="14.42578125" style="119" customWidth="1"/>
    <col min="11507" max="11507" width="11" style="119" customWidth="1"/>
    <col min="11508" max="11509" width="13.85546875" style="119" customWidth="1"/>
    <col min="11510" max="11510" width="12.140625" style="119" customWidth="1"/>
    <col min="11511" max="11511" width="13.85546875" style="119" customWidth="1"/>
    <col min="11512" max="11512" width="11.5703125" style="119" customWidth="1"/>
    <col min="11513" max="11513" width="15.140625" style="119" customWidth="1"/>
    <col min="11514" max="11514" width="13.85546875" style="119" customWidth="1"/>
    <col min="11515" max="11515" width="10.5703125" style="119" customWidth="1"/>
    <col min="11516" max="11516" width="13.85546875" style="119" customWidth="1"/>
    <col min="11517" max="11517" width="11.7109375" style="119" customWidth="1"/>
    <col min="11518" max="11518" width="0" style="119" hidden="1" customWidth="1"/>
    <col min="11519" max="11519" width="35.140625" style="119" customWidth="1"/>
    <col min="11520" max="11520" width="36.28515625" style="119" customWidth="1"/>
    <col min="11521" max="11753" width="9.140625" style="119"/>
    <col min="11754" max="11754" width="3.5703125" style="119" customWidth="1"/>
    <col min="11755" max="11755" width="25.7109375" style="119" customWidth="1"/>
    <col min="11756" max="11756" width="11.5703125" style="119" customWidth="1"/>
    <col min="11757" max="11757" width="18.42578125" style="119" customWidth="1"/>
    <col min="11758" max="11758" width="10.140625" style="119" customWidth="1"/>
    <col min="11759" max="11759" width="15.5703125" style="119" customWidth="1"/>
    <col min="11760" max="11760" width="16" style="119" customWidth="1"/>
    <col min="11761" max="11761" width="7" style="119" customWidth="1"/>
    <col min="11762" max="11762" width="14.42578125" style="119" customWidth="1"/>
    <col min="11763" max="11763" width="11" style="119" customWidth="1"/>
    <col min="11764" max="11765" width="13.85546875" style="119" customWidth="1"/>
    <col min="11766" max="11766" width="12.140625" style="119" customWidth="1"/>
    <col min="11767" max="11767" width="13.85546875" style="119" customWidth="1"/>
    <col min="11768" max="11768" width="11.5703125" style="119" customWidth="1"/>
    <col min="11769" max="11769" width="15.140625" style="119" customWidth="1"/>
    <col min="11770" max="11770" width="13.85546875" style="119" customWidth="1"/>
    <col min="11771" max="11771" width="10.5703125" style="119" customWidth="1"/>
    <col min="11772" max="11772" width="13.85546875" style="119" customWidth="1"/>
    <col min="11773" max="11773" width="11.7109375" style="119" customWidth="1"/>
    <col min="11774" max="11774" width="0" style="119" hidden="1" customWidth="1"/>
    <col min="11775" max="11775" width="35.140625" style="119" customWidth="1"/>
    <col min="11776" max="11776" width="36.28515625" style="119" customWidth="1"/>
    <col min="11777" max="12009" width="9.140625" style="119"/>
    <col min="12010" max="12010" width="3.5703125" style="119" customWidth="1"/>
    <col min="12011" max="12011" width="25.7109375" style="119" customWidth="1"/>
    <col min="12012" max="12012" width="11.5703125" style="119" customWidth="1"/>
    <col min="12013" max="12013" width="18.42578125" style="119" customWidth="1"/>
    <col min="12014" max="12014" width="10.140625" style="119" customWidth="1"/>
    <col min="12015" max="12015" width="15.5703125" style="119" customWidth="1"/>
    <col min="12016" max="12016" width="16" style="119" customWidth="1"/>
    <col min="12017" max="12017" width="7" style="119" customWidth="1"/>
    <col min="12018" max="12018" width="14.42578125" style="119" customWidth="1"/>
    <col min="12019" max="12019" width="11" style="119" customWidth="1"/>
    <col min="12020" max="12021" width="13.85546875" style="119" customWidth="1"/>
    <col min="12022" max="12022" width="12.140625" style="119" customWidth="1"/>
    <col min="12023" max="12023" width="13.85546875" style="119" customWidth="1"/>
    <col min="12024" max="12024" width="11.5703125" style="119" customWidth="1"/>
    <col min="12025" max="12025" width="15.140625" style="119" customWidth="1"/>
    <col min="12026" max="12026" width="13.85546875" style="119" customWidth="1"/>
    <col min="12027" max="12027" width="10.5703125" style="119" customWidth="1"/>
    <col min="12028" max="12028" width="13.85546875" style="119" customWidth="1"/>
    <col min="12029" max="12029" width="11.7109375" style="119" customWidth="1"/>
    <col min="12030" max="12030" width="0" style="119" hidden="1" customWidth="1"/>
    <col min="12031" max="12031" width="35.140625" style="119" customWidth="1"/>
    <col min="12032" max="12032" width="36.28515625" style="119" customWidth="1"/>
    <col min="12033" max="12265" width="9.140625" style="119"/>
    <col min="12266" max="12266" width="3.5703125" style="119" customWidth="1"/>
    <col min="12267" max="12267" width="25.7109375" style="119" customWidth="1"/>
    <col min="12268" max="12268" width="11.5703125" style="119" customWidth="1"/>
    <col min="12269" max="12269" width="18.42578125" style="119" customWidth="1"/>
    <col min="12270" max="12270" width="10.140625" style="119" customWidth="1"/>
    <col min="12271" max="12271" width="15.5703125" style="119" customWidth="1"/>
    <col min="12272" max="12272" width="16" style="119" customWidth="1"/>
    <col min="12273" max="12273" width="7" style="119" customWidth="1"/>
    <col min="12274" max="12274" width="14.42578125" style="119" customWidth="1"/>
    <col min="12275" max="12275" width="11" style="119" customWidth="1"/>
    <col min="12276" max="12277" width="13.85546875" style="119" customWidth="1"/>
    <col min="12278" max="12278" width="12.140625" style="119" customWidth="1"/>
    <col min="12279" max="12279" width="13.85546875" style="119" customWidth="1"/>
    <col min="12280" max="12280" width="11.5703125" style="119" customWidth="1"/>
    <col min="12281" max="12281" width="15.140625" style="119" customWidth="1"/>
    <col min="12282" max="12282" width="13.85546875" style="119" customWidth="1"/>
    <col min="12283" max="12283" width="10.5703125" style="119" customWidth="1"/>
    <col min="12284" max="12284" width="13.85546875" style="119" customWidth="1"/>
    <col min="12285" max="12285" width="11.7109375" style="119" customWidth="1"/>
    <col min="12286" max="12286" width="0" style="119" hidden="1" customWidth="1"/>
    <col min="12287" max="12287" width="35.140625" style="119" customWidth="1"/>
    <col min="12288" max="12288" width="36.28515625" style="119" customWidth="1"/>
    <col min="12289" max="12521" width="9.140625" style="119"/>
    <col min="12522" max="12522" width="3.5703125" style="119" customWidth="1"/>
    <col min="12523" max="12523" width="25.7109375" style="119" customWidth="1"/>
    <col min="12524" max="12524" width="11.5703125" style="119" customWidth="1"/>
    <col min="12525" max="12525" width="18.42578125" style="119" customWidth="1"/>
    <col min="12526" max="12526" width="10.140625" style="119" customWidth="1"/>
    <col min="12527" max="12527" width="15.5703125" style="119" customWidth="1"/>
    <col min="12528" max="12528" width="16" style="119" customWidth="1"/>
    <col min="12529" max="12529" width="7" style="119" customWidth="1"/>
    <col min="12530" max="12530" width="14.42578125" style="119" customWidth="1"/>
    <col min="12531" max="12531" width="11" style="119" customWidth="1"/>
    <col min="12532" max="12533" width="13.85546875" style="119" customWidth="1"/>
    <col min="12534" max="12534" width="12.140625" style="119" customWidth="1"/>
    <col min="12535" max="12535" width="13.85546875" style="119" customWidth="1"/>
    <col min="12536" max="12536" width="11.5703125" style="119" customWidth="1"/>
    <col min="12537" max="12537" width="15.140625" style="119" customWidth="1"/>
    <col min="12538" max="12538" width="13.85546875" style="119" customWidth="1"/>
    <col min="12539" max="12539" width="10.5703125" style="119" customWidth="1"/>
    <col min="12540" max="12540" width="13.85546875" style="119" customWidth="1"/>
    <col min="12541" max="12541" width="11.7109375" style="119" customWidth="1"/>
    <col min="12542" max="12542" width="0" style="119" hidden="1" customWidth="1"/>
    <col min="12543" max="12543" width="35.140625" style="119" customWidth="1"/>
    <col min="12544" max="12544" width="36.28515625" style="119" customWidth="1"/>
    <col min="12545" max="12777" width="9.140625" style="119"/>
    <col min="12778" max="12778" width="3.5703125" style="119" customWidth="1"/>
    <col min="12779" max="12779" width="25.7109375" style="119" customWidth="1"/>
    <col min="12780" max="12780" width="11.5703125" style="119" customWidth="1"/>
    <col min="12781" max="12781" width="18.42578125" style="119" customWidth="1"/>
    <col min="12782" max="12782" width="10.140625" style="119" customWidth="1"/>
    <col min="12783" max="12783" width="15.5703125" style="119" customWidth="1"/>
    <col min="12784" max="12784" width="16" style="119" customWidth="1"/>
    <col min="12785" max="12785" width="7" style="119" customWidth="1"/>
    <col min="12786" max="12786" width="14.42578125" style="119" customWidth="1"/>
    <col min="12787" max="12787" width="11" style="119" customWidth="1"/>
    <col min="12788" max="12789" width="13.85546875" style="119" customWidth="1"/>
    <col min="12790" max="12790" width="12.140625" style="119" customWidth="1"/>
    <col min="12791" max="12791" width="13.85546875" style="119" customWidth="1"/>
    <col min="12792" max="12792" width="11.5703125" style="119" customWidth="1"/>
    <col min="12793" max="12793" width="15.140625" style="119" customWidth="1"/>
    <col min="12794" max="12794" width="13.85546875" style="119" customWidth="1"/>
    <col min="12795" max="12795" width="10.5703125" style="119" customWidth="1"/>
    <col min="12796" max="12796" width="13.85546875" style="119" customWidth="1"/>
    <col min="12797" max="12797" width="11.7109375" style="119" customWidth="1"/>
    <col min="12798" max="12798" width="0" style="119" hidden="1" customWidth="1"/>
    <col min="12799" max="12799" width="35.140625" style="119" customWidth="1"/>
    <col min="12800" max="12800" width="36.28515625" style="119" customWidth="1"/>
    <col min="12801" max="13033" width="9.140625" style="119"/>
    <col min="13034" max="13034" width="3.5703125" style="119" customWidth="1"/>
    <col min="13035" max="13035" width="25.7109375" style="119" customWidth="1"/>
    <col min="13036" max="13036" width="11.5703125" style="119" customWidth="1"/>
    <col min="13037" max="13037" width="18.42578125" style="119" customWidth="1"/>
    <col min="13038" max="13038" width="10.140625" style="119" customWidth="1"/>
    <col min="13039" max="13039" width="15.5703125" style="119" customWidth="1"/>
    <col min="13040" max="13040" width="16" style="119" customWidth="1"/>
    <col min="13041" max="13041" width="7" style="119" customWidth="1"/>
    <col min="13042" max="13042" width="14.42578125" style="119" customWidth="1"/>
    <col min="13043" max="13043" width="11" style="119" customWidth="1"/>
    <col min="13044" max="13045" width="13.85546875" style="119" customWidth="1"/>
    <col min="13046" max="13046" width="12.140625" style="119" customWidth="1"/>
    <col min="13047" max="13047" width="13.85546875" style="119" customWidth="1"/>
    <col min="13048" max="13048" width="11.5703125" style="119" customWidth="1"/>
    <col min="13049" max="13049" width="15.140625" style="119" customWidth="1"/>
    <col min="13050" max="13050" width="13.85546875" style="119" customWidth="1"/>
    <col min="13051" max="13051" width="10.5703125" style="119" customWidth="1"/>
    <col min="13052" max="13052" width="13.85546875" style="119" customWidth="1"/>
    <col min="13053" max="13053" width="11.7109375" style="119" customWidth="1"/>
    <col min="13054" max="13054" width="0" style="119" hidden="1" customWidth="1"/>
    <col min="13055" max="13055" width="35.140625" style="119" customWidth="1"/>
    <col min="13056" max="13056" width="36.28515625" style="119" customWidth="1"/>
    <col min="13057" max="13289" width="9.140625" style="119"/>
    <col min="13290" max="13290" width="3.5703125" style="119" customWidth="1"/>
    <col min="13291" max="13291" width="25.7109375" style="119" customWidth="1"/>
    <col min="13292" max="13292" width="11.5703125" style="119" customWidth="1"/>
    <col min="13293" max="13293" width="18.42578125" style="119" customWidth="1"/>
    <col min="13294" max="13294" width="10.140625" style="119" customWidth="1"/>
    <col min="13295" max="13295" width="15.5703125" style="119" customWidth="1"/>
    <col min="13296" max="13296" width="16" style="119" customWidth="1"/>
    <col min="13297" max="13297" width="7" style="119" customWidth="1"/>
    <col min="13298" max="13298" width="14.42578125" style="119" customWidth="1"/>
    <col min="13299" max="13299" width="11" style="119" customWidth="1"/>
    <col min="13300" max="13301" width="13.85546875" style="119" customWidth="1"/>
    <col min="13302" max="13302" width="12.140625" style="119" customWidth="1"/>
    <col min="13303" max="13303" width="13.85546875" style="119" customWidth="1"/>
    <col min="13304" max="13304" width="11.5703125" style="119" customWidth="1"/>
    <col min="13305" max="13305" width="15.140625" style="119" customWidth="1"/>
    <col min="13306" max="13306" width="13.85546875" style="119" customWidth="1"/>
    <col min="13307" max="13307" width="10.5703125" style="119" customWidth="1"/>
    <col min="13308" max="13308" width="13.85546875" style="119" customWidth="1"/>
    <col min="13309" max="13309" width="11.7109375" style="119" customWidth="1"/>
    <col min="13310" max="13310" width="0" style="119" hidden="1" customWidth="1"/>
    <col min="13311" max="13311" width="35.140625" style="119" customWidth="1"/>
    <col min="13312" max="13312" width="36.28515625" style="119" customWidth="1"/>
    <col min="13313" max="13545" width="9.140625" style="119"/>
    <col min="13546" max="13546" width="3.5703125" style="119" customWidth="1"/>
    <col min="13547" max="13547" width="25.7109375" style="119" customWidth="1"/>
    <col min="13548" max="13548" width="11.5703125" style="119" customWidth="1"/>
    <col min="13549" max="13549" width="18.42578125" style="119" customWidth="1"/>
    <col min="13550" max="13550" width="10.140625" style="119" customWidth="1"/>
    <col min="13551" max="13551" width="15.5703125" style="119" customWidth="1"/>
    <col min="13552" max="13552" width="16" style="119" customWidth="1"/>
    <col min="13553" max="13553" width="7" style="119" customWidth="1"/>
    <col min="13554" max="13554" width="14.42578125" style="119" customWidth="1"/>
    <col min="13555" max="13555" width="11" style="119" customWidth="1"/>
    <col min="13556" max="13557" width="13.85546875" style="119" customWidth="1"/>
    <col min="13558" max="13558" width="12.140625" style="119" customWidth="1"/>
    <col min="13559" max="13559" width="13.85546875" style="119" customWidth="1"/>
    <col min="13560" max="13560" width="11.5703125" style="119" customWidth="1"/>
    <col min="13561" max="13561" width="15.140625" style="119" customWidth="1"/>
    <col min="13562" max="13562" width="13.85546875" style="119" customWidth="1"/>
    <col min="13563" max="13563" width="10.5703125" style="119" customWidth="1"/>
    <col min="13564" max="13564" width="13.85546875" style="119" customWidth="1"/>
    <col min="13565" max="13565" width="11.7109375" style="119" customWidth="1"/>
    <col min="13566" max="13566" width="0" style="119" hidden="1" customWidth="1"/>
    <col min="13567" max="13567" width="35.140625" style="119" customWidth="1"/>
    <col min="13568" max="13568" width="36.28515625" style="119" customWidth="1"/>
    <col min="13569" max="13801" width="9.140625" style="119"/>
    <col min="13802" max="13802" width="3.5703125" style="119" customWidth="1"/>
    <col min="13803" max="13803" width="25.7109375" style="119" customWidth="1"/>
    <col min="13804" max="13804" width="11.5703125" style="119" customWidth="1"/>
    <col min="13805" max="13805" width="18.42578125" style="119" customWidth="1"/>
    <col min="13806" max="13806" width="10.140625" style="119" customWidth="1"/>
    <col min="13807" max="13807" width="15.5703125" style="119" customWidth="1"/>
    <col min="13808" max="13808" width="16" style="119" customWidth="1"/>
    <col min="13809" max="13809" width="7" style="119" customWidth="1"/>
    <col min="13810" max="13810" width="14.42578125" style="119" customWidth="1"/>
    <col min="13811" max="13811" width="11" style="119" customWidth="1"/>
    <col min="13812" max="13813" width="13.85546875" style="119" customWidth="1"/>
    <col min="13814" max="13814" width="12.140625" style="119" customWidth="1"/>
    <col min="13815" max="13815" width="13.85546875" style="119" customWidth="1"/>
    <col min="13816" max="13816" width="11.5703125" style="119" customWidth="1"/>
    <col min="13817" max="13817" width="15.140625" style="119" customWidth="1"/>
    <col min="13818" max="13818" width="13.85546875" style="119" customWidth="1"/>
    <col min="13819" max="13819" width="10.5703125" style="119" customWidth="1"/>
    <col min="13820" max="13820" width="13.85546875" style="119" customWidth="1"/>
    <col min="13821" max="13821" width="11.7109375" style="119" customWidth="1"/>
    <col min="13822" max="13822" width="0" style="119" hidden="1" customWidth="1"/>
    <col min="13823" max="13823" width="35.140625" style="119" customWidth="1"/>
    <col min="13824" max="13824" width="36.28515625" style="119" customWidth="1"/>
    <col min="13825" max="14057" width="9.140625" style="119"/>
    <col min="14058" max="14058" width="3.5703125" style="119" customWidth="1"/>
    <col min="14059" max="14059" width="25.7109375" style="119" customWidth="1"/>
    <col min="14060" max="14060" width="11.5703125" style="119" customWidth="1"/>
    <col min="14061" max="14061" width="18.42578125" style="119" customWidth="1"/>
    <col min="14062" max="14062" width="10.140625" style="119" customWidth="1"/>
    <col min="14063" max="14063" width="15.5703125" style="119" customWidth="1"/>
    <col min="14064" max="14064" width="16" style="119" customWidth="1"/>
    <col min="14065" max="14065" width="7" style="119" customWidth="1"/>
    <col min="14066" max="14066" width="14.42578125" style="119" customWidth="1"/>
    <col min="14067" max="14067" width="11" style="119" customWidth="1"/>
    <col min="14068" max="14069" width="13.85546875" style="119" customWidth="1"/>
    <col min="14070" max="14070" width="12.140625" style="119" customWidth="1"/>
    <col min="14071" max="14071" width="13.85546875" style="119" customWidth="1"/>
    <col min="14072" max="14072" width="11.5703125" style="119" customWidth="1"/>
    <col min="14073" max="14073" width="15.140625" style="119" customWidth="1"/>
    <col min="14074" max="14074" width="13.85546875" style="119" customWidth="1"/>
    <col min="14075" max="14075" width="10.5703125" style="119" customWidth="1"/>
    <col min="14076" max="14076" width="13.85546875" style="119" customWidth="1"/>
    <col min="14077" max="14077" width="11.7109375" style="119" customWidth="1"/>
    <col min="14078" max="14078" width="0" style="119" hidden="1" customWidth="1"/>
    <col min="14079" max="14079" width="35.140625" style="119" customWidth="1"/>
    <col min="14080" max="14080" width="36.28515625" style="119" customWidth="1"/>
    <col min="14081" max="14313" width="9.140625" style="119"/>
    <col min="14314" max="14314" width="3.5703125" style="119" customWidth="1"/>
    <col min="14315" max="14315" width="25.7109375" style="119" customWidth="1"/>
    <col min="14316" max="14316" width="11.5703125" style="119" customWidth="1"/>
    <col min="14317" max="14317" width="18.42578125" style="119" customWidth="1"/>
    <col min="14318" max="14318" width="10.140625" style="119" customWidth="1"/>
    <col min="14319" max="14319" width="15.5703125" style="119" customWidth="1"/>
    <col min="14320" max="14320" width="16" style="119" customWidth="1"/>
    <col min="14321" max="14321" width="7" style="119" customWidth="1"/>
    <col min="14322" max="14322" width="14.42578125" style="119" customWidth="1"/>
    <col min="14323" max="14323" width="11" style="119" customWidth="1"/>
    <col min="14324" max="14325" width="13.85546875" style="119" customWidth="1"/>
    <col min="14326" max="14326" width="12.140625" style="119" customWidth="1"/>
    <col min="14327" max="14327" width="13.85546875" style="119" customWidth="1"/>
    <col min="14328" max="14328" width="11.5703125" style="119" customWidth="1"/>
    <col min="14329" max="14329" width="15.140625" style="119" customWidth="1"/>
    <col min="14330" max="14330" width="13.85546875" style="119" customWidth="1"/>
    <col min="14331" max="14331" width="10.5703125" style="119" customWidth="1"/>
    <col min="14332" max="14332" width="13.85546875" style="119" customWidth="1"/>
    <col min="14333" max="14333" width="11.7109375" style="119" customWidth="1"/>
    <col min="14334" max="14334" width="0" style="119" hidden="1" customWidth="1"/>
    <col min="14335" max="14335" width="35.140625" style="119" customWidth="1"/>
    <col min="14336" max="14336" width="36.28515625" style="119" customWidth="1"/>
    <col min="14337" max="14569" width="9.140625" style="119"/>
    <col min="14570" max="14570" width="3.5703125" style="119" customWidth="1"/>
    <col min="14571" max="14571" width="25.7109375" style="119" customWidth="1"/>
    <col min="14572" max="14572" width="11.5703125" style="119" customWidth="1"/>
    <col min="14573" max="14573" width="18.42578125" style="119" customWidth="1"/>
    <col min="14574" max="14574" width="10.140625" style="119" customWidth="1"/>
    <col min="14575" max="14575" width="15.5703125" style="119" customWidth="1"/>
    <col min="14576" max="14576" width="16" style="119" customWidth="1"/>
    <col min="14577" max="14577" width="7" style="119" customWidth="1"/>
    <col min="14578" max="14578" width="14.42578125" style="119" customWidth="1"/>
    <col min="14579" max="14579" width="11" style="119" customWidth="1"/>
    <col min="14580" max="14581" width="13.85546875" style="119" customWidth="1"/>
    <col min="14582" max="14582" width="12.140625" style="119" customWidth="1"/>
    <col min="14583" max="14583" width="13.85546875" style="119" customWidth="1"/>
    <col min="14584" max="14584" width="11.5703125" style="119" customWidth="1"/>
    <col min="14585" max="14585" width="15.140625" style="119" customWidth="1"/>
    <col min="14586" max="14586" width="13.85546875" style="119" customWidth="1"/>
    <col min="14587" max="14587" width="10.5703125" style="119" customWidth="1"/>
    <col min="14588" max="14588" width="13.85546875" style="119" customWidth="1"/>
    <col min="14589" max="14589" width="11.7109375" style="119" customWidth="1"/>
    <col min="14590" max="14590" width="0" style="119" hidden="1" customWidth="1"/>
    <col min="14591" max="14591" width="35.140625" style="119" customWidth="1"/>
    <col min="14592" max="14592" width="36.28515625" style="119" customWidth="1"/>
    <col min="14593" max="14825" width="9.140625" style="119"/>
    <col min="14826" max="14826" width="3.5703125" style="119" customWidth="1"/>
    <col min="14827" max="14827" width="25.7109375" style="119" customWidth="1"/>
    <col min="14828" max="14828" width="11.5703125" style="119" customWidth="1"/>
    <col min="14829" max="14829" width="18.42578125" style="119" customWidth="1"/>
    <col min="14830" max="14830" width="10.140625" style="119" customWidth="1"/>
    <col min="14831" max="14831" width="15.5703125" style="119" customWidth="1"/>
    <col min="14832" max="14832" width="16" style="119" customWidth="1"/>
    <col min="14833" max="14833" width="7" style="119" customWidth="1"/>
    <col min="14834" max="14834" width="14.42578125" style="119" customWidth="1"/>
    <col min="14835" max="14835" width="11" style="119" customWidth="1"/>
    <col min="14836" max="14837" width="13.85546875" style="119" customWidth="1"/>
    <col min="14838" max="14838" width="12.140625" style="119" customWidth="1"/>
    <col min="14839" max="14839" width="13.85546875" style="119" customWidth="1"/>
    <col min="14840" max="14840" width="11.5703125" style="119" customWidth="1"/>
    <col min="14841" max="14841" width="15.140625" style="119" customWidth="1"/>
    <col min="14842" max="14842" width="13.85546875" style="119" customWidth="1"/>
    <col min="14843" max="14843" width="10.5703125" style="119" customWidth="1"/>
    <col min="14844" max="14844" width="13.85546875" style="119" customWidth="1"/>
    <col min="14845" max="14845" width="11.7109375" style="119" customWidth="1"/>
    <col min="14846" max="14846" width="0" style="119" hidden="1" customWidth="1"/>
    <col min="14847" max="14847" width="35.140625" style="119" customWidth="1"/>
    <col min="14848" max="14848" width="36.28515625" style="119" customWidth="1"/>
    <col min="14849" max="15081" width="9.140625" style="119"/>
    <col min="15082" max="15082" width="3.5703125" style="119" customWidth="1"/>
    <col min="15083" max="15083" width="25.7109375" style="119" customWidth="1"/>
    <col min="15084" max="15084" width="11.5703125" style="119" customWidth="1"/>
    <col min="15085" max="15085" width="18.42578125" style="119" customWidth="1"/>
    <col min="15086" max="15086" width="10.140625" style="119" customWidth="1"/>
    <col min="15087" max="15087" width="15.5703125" style="119" customWidth="1"/>
    <col min="15088" max="15088" width="16" style="119" customWidth="1"/>
    <col min="15089" max="15089" width="7" style="119" customWidth="1"/>
    <col min="15090" max="15090" width="14.42578125" style="119" customWidth="1"/>
    <col min="15091" max="15091" width="11" style="119" customWidth="1"/>
    <col min="15092" max="15093" width="13.85546875" style="119" customWidth="1"/>
    <col min="15094" max="15094" width="12.140625" style="119" customWidth="1"/>
    <col min="15095" max="15095" width="13.85546875" style="119" customWidth="1"/>
    <col min="15096" max="15096" width="11.5703125" style="119" customWidth="1"/>
    <col min="15097" max="15097" width="15.140625" style="119" customWidth="1"/>
    <col min="15098" max="15098" width="13.85546875" style="119" customWidth="1"/>
    <col min="15099" max="15099" width="10.5703125" style="119" customWidth="1"/>
    <col min="15100" max="15100" width="13.85546875" style="119" customWidth="1"/>
    <col min="15101" max="15101" width="11.7109375" style="119" customWidth="1"/>
    <col min="15102" max="15102" width="0" style="119" hidden="1" customWidth="1"/>
    <col min="15103" max="15103" width="35.140625" style="119" customWidth="1"/>
    <col min="15104" max="15104" width="36.28515625" style="119" customWidth="1"/>
    <col min="15105" max="15337" width="9.140625" style="119"/>
    <col min="15338" max="15338" width="3.5703125" style="119" customWidth="1"/>
    <col min="15339" max="15339" width="25.7109375" style="119" customWidth="1"/>
    <col min="15340" max="15340" width="11.5703125" style="119" customWidth="1"/>
    <col min="15341" max="15341" width="18.42578125" style="119" customWidth="1"/>
    <col min="15342" max="15342" width="10.140625" style="119" customWidth="1"/>
    <col min="15343" max="15343" width="15.5703125" style="119" customWidth="1"/>
    <col min="15344" max="15344" width="16" style="119" customWidth="1"/>
    <col min="15345" max="15345" width="7" style="119" customWidth="1"/>
    <col min="15346" max="15346" width="14.42578125" style="119" customWidth="1"/>
    <col min="15347" max="15347" width="11" style="119" customWidth="1"/>
    <col min="15348" max="15349" width="13.85546875" style="119" customWidth="1"/>
    <col min="15350" max="15350" width="12.140625" style="119" customWidth="1"/>
    <col min="15351" max="15351" width="13.85546875" style="119" customWidth="1"/>
    <col min="15352" max="15352" width="11.5703125" style="119" customWidth="1"/>
    <col min="15353" max="15353" width="15.140625" style="119" customWidth="1"/>
    <col min="15354" max="15354" width="13.85546875" style="119" customWidth="1"/>
    <col min="15355" max="15355" width="10.5703125" style="119" customWidth="1"/>
    <col min="15356" max="15356" width="13.85546875" style="119" customWidth="1"/>
    <col min="15357" max="15357" width="11.7109375" style="119" customWidth="1"/>
    <col min="15358" max="15358" width="0" style="119" hidden="1" customWidth="1"/>
    <col min="15359" max="15359" width="35.140625" style="119" customWidth="1"/>
    <col min="15360" max="15360" width="36.28515625" style="119" customWidth="1"/>
    <col min="15361" max="15593" width="9.140625" style="119"/>
    <col min="15594" max="15594" width="3.5703125" style="119" customWidth="1"/>
    <col min="15595" max="15595" width="25.7109375" style="119" customWidth="1"/>
    <col min="15596" max="15596" width="11.5703125" style="119" customWidth="1"/>
    <col min="15597" max="15597" width="18.42578125" style="119" customWidth="1"/>
    <col min="15598" max="15598" width="10.140625" style="119" customWidth="1"/>
    <col min="15599" max="15599" width="15.5703125" style="119" customWidth="1"/>
    <col min="15600" max="15600" width="16" style="119" customWidth="1"/>
    <col min="15601" max="15601" width="7" style="119" customWidth="1"/>
    <col min="15602" max="15602" width="14.42578125" style="119" customWidth="1"/>
    <col min="15603" max="15603" width="11" style="119" customWidth="1"/>
    <col min="15604" max="15605" width="13.85546875" style="119" customWidth="1"/>
    <col min="15606" max="15606" width="12.140625" style="119" customWidth="1"/>
    <col min="15607" max="15607" width="13.85546875" style="119" customWidth="1"/>
    <col min="15608" max="15608" width="11.5703125" style="119" customWidth="1"/>
    <col min="15609" max="15609" width="15.140625" style="119" customWidth="1"/>
    <col min="15610" max="15610" width="13.85546875" style="119" customWidth="1"/>
    <col min="15611" max="15611" width="10.5703125" style="119" customWidth="1"/>
    <col min="15612" max="15612" width="13.85546875" style="119" customWidth="1"/>
    <col min="15613" max="15613" width="11.7109375" style="119" customWidth="1"/>
    <col min="15614" max="15614" width="0" style="119" hidden="1" customWidth="1"/>
    <col min="15615" max="15615" width="35.140625" style="119" customWidth="1"/>
    <col min="15616" max="15616" width="36.28515625" style="119" customWidth="1"/>
    <col min="15617" max="15849" width="9.140625" style="119"/>
    <col min="15850" max="15850" width="3.5703125" style="119" customWidth="1"/>
    <col min="15851" max="15851" width="25.7109375" style="119" customWidth="1"/>
    <col min="15852" max="15852" width="11.5703125" style="119" customWidth="1"/>
    <col min="15853" max="15853" width="18.42578125" style="119" customWidth="1"/>
    <col min="15854" max="15854" width="10.140625" style="119" customWidth="1"/>
    <col min="15855" max="15855" width="15.5703125" style="119" customWidth="1"/>
    <col min="15856" max="15856" width="16" style="119" customWidth="1"/>
    <col min="15857" max="15857" width="7" style="119" customWidth="1"/>
    <col min="15858" max="15858" width="14.42578125" style="119" customWidth="1"/>
    <col min="15859" max="15859" width="11" style="119" customWidth="1"/>
    <col min="15860" max="15861" width="13.85546875" style="119" customWidth="1"/>
    <col min="15862" max="15862" width="12.140625" style="119" customWidth="1"/>
    <col min="15863" max="15863" width="13.85546875" style="119" customWidth="1"/>
    <col min="15864" max="15864" width="11.5703125" style="119" customWidth="1"/>
    <col min="15865" max="15865" width="15.140625" style="119" customWidth="1"/>
    <col min="15866" max="15866" width="13.85546875" style="119" customWidth="1"/>
    <col min="15867" max="15867" width="10.5703125" style="119" customWidth="1"/>
    <col min="15868" max="15868" width="13.85546875" style="119" customWidth="1"/>
    <col min="15869" max="15869" width="11.7109375" style="119" customWidth="1"/>
    <col min="15870" max="15870" width="0" style="119" hidden="1" customWidth="1"/>
    <col min="15871" max="15871" width="35.140625" style="119" customWidth="1"/>
    <col min="15872" max="15872" width="36.28515625" style="119" customWidth="1"/>
    <col min="15873" max="16105" width="9.140625" style="119"/>
    <col min="16106" max="16106" width="3.5703125" style="119" customWidth="1"/>
    <col min="16107" max="16107" width="25.7109375" style="119" customWidth="1"/>
    <col min="16108" max="16108" width="11.5703125" style="119" customWidth="1"/>
    <col min="16109" max="16109" width="18.42578125" style="119" customWidth="1"/>
    <col min="16110" max="16110" width="10.140625" style="119" customWidth="1"/>
    <col min="16111" max="16111" width="15.5703125" style="119" customWidth="1"/>
    <col min="16112" max="16112" width="16" style="119" customWidth="1"/>
    <col min="16113" max="16113" width="7" style="119" customWidth="1"/>
    <col min="16114" max="16114" width="14.42578125" style="119" customWidth="1"/>
    <col min="16115" max="16115" width="11" style="119" customWidth="1"/>
    <col min="16116" max="16117" width="13.85546875" style="119" customWidth="1"/>
    <col min="16118" max="16118" width="12.140625" style="119" customWidth="1"/>
    <col min="16119" max="16119" width="13.85546875" style="119" customWidth="1"/>
    <col min="16120" max="16120" width="11.5703125" style="119" customWidth="1"/>
    <col min="16121" max="16121" width="15.140625" style="119" customWidth="1"/>
    <col min="16122" max="16122" width="13.85546875" style="119" customWidth="1"/>
    <col min="16123" max="16123" width="10.5703125" style="119" customWidth="1"/>
    <col min="16124" max="16124" width="13.85546875" style="119" customWidth="1"/>
    <col min="16125" max="16125" width="11.7109375" style="119" customWidth="1"/>
    <col min="16126" max="16126" width="0" style="119" hidden="1" customWidth="1"/>
    <col min="16127" max="16127" width="35.140625" style="119" customWidth="1"/>
    <col min="16128" max="16128" width="36.28515625" style="119" customWidth="1"/>
    <col min="16129" max="16384" width="9.140625" style="119"/>
  </cols>
  <sheetData>
    <row r="1" spans="1:15" x14ac:dyDescent="0.2">
      <c r="M1" s="121" t="s">
        <v>278</v>
      </c>
    </row>
    <row r="2" spans="1:15" x14ac:dyDescent="0.2">
      <c r="O2" s="121" t="s">
        <v>294</v>
      </c>
    </row>
    <row r="3" spans="1:15" ht="12.75" customHeight="1" x14ac:dyDescent="0.2">
      <c r="A3" s="313" t="s">
        <v>295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</row>
    <row r="4" spans="1:15" x14ac:dyDescent="0.2">
      <c r="A4" s="314" t="s">
        <v>373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</row>
    <row r="5" spans="1:15" x14ac:dyDescent="0.2">
      <c r="G5" s="121"/>
      <c r="H5" s="121"/>
      <c r="I5" s="121"/>
      <c r="J5" s="121"/>
      <c r="K5" s="121"/>
      <c r="L5" s="121"/>
    </row>
    <row r="6" spans="1:15" ht="32.450000000000003" customHeight="1" x14ac:dyDescent="0.2">
      <c r="A6" s="315" t="s">
        <v>0</v>
      </c>
      <c r="B6" s="316" t="s">
        <v>299</v>
      </c>
      <c r="C6" s="317" t="s">
        <v>293</v>
      </c>
      <c r="D6" s="316" t="s">
        <v>40</v>
      </c>
      <c r="E6" s="300" t="s">
        <v>375</v>
      </c>
      <c r="F6" s="300"/>
      <c r="G6" s="318"/>
      <c r="H6" s="318" t="s">
        <v>279</v>
      </c>
      <c r="I6" s="319"/>
      <c r="J6" s="319"/>
      <c r="K6" s="319"/>
      <c r="L6" s="320"/>
      <c r="M6" s="122"/>
      <c r="N6" s="300" t="s">
        <v>280</v>
      </c>
      <c r="O6" s="300"/>
    </row>
    <row r="7" spans="1:15" ht="13.15" customHeight="1" x14ac:dyDescent="0.2">
      <c r="A7" s="315"/>
      <c r="B7" s="316"/>
      <c r="C7" s="317"/>
      <c r="D7" s="316"/>
      <c r="E7" s="322" t="s">
        <v>374</v>
      </c>
      <c r="F7" s="300" t="s">
        <v>281</v>
      </c>
      <c r="G7" s="303" t="s">
        <v>282</v>
      </c>
      <c r="H7" s="301" t="s">
        <v>296</v>
      </c>
      <c r="I7" s="301" t="s">
        <v>297</v>
      </c>
      <c r="J7" s="301" t="s">
        <v>298</v>
      </c>
      <c r="K7" s="301" t="s">
        <v>300</v>
      </c>
      <c r="L7" s="301" t="s">
        <v>283</v>
      </c>
      <c r="M7" s="123"/>
      <c r="N7" s="300" t="s">
        <v>284</v>
      </c>
      <c r="O7" s="300" t="s">
        <v>285</v>
      </c>
    </row>
    <row r="8" spans="1:15" ht="80.45" customHeight="1" x14ac:dyDescent="0.2">
      <c r="A8" s="315"/>
      <c r="B8" s="316"/>
      <c r="C8" s="317"/>
      <c r="D8" s="316"/>
      <c r="E8" s="322"/>
      <c r="F8" s="300"/>
      <c r="G8" s="303"/>
      <c r="H8" s="321"/>
      <c r="I8" s="302"/>
      <c r="J8" s="302"/>
      <c r="K8" s="302"/>
      <c r="L8" s="302"/>
      <c r="M8" s="124"/>
      <c r="N8" s="300"/>
      <c r="O8" s="300"/>
    </row>
    <row r="9" spans="1:15" x14ac:dyDescent="0.2">
      <c r="A9" s="157">
        <v>1</v>
      </c>
      <c r="B9" s="157">
        <v>2</v>
      </c>
      <c r="C9" s="158">
        <v>3</v>
      </c>
      <c r="D9" s="161">
        <v>4</v>
      </c>
      <c r="E9" s="161">
        <v>6</v>
      </c>
      <c r="F9" s="161">
        <v>7</v>
      </c>
      <c r="G9" s="161">
        <v>8</v>
      </c>
      <c r="H9" s="157">
        <v>9</v>
      </c>
      <c r="I9" s="157">
        <v>10</v>
      </c>
      <c r="J9" s="157">
        <v>11</v>
      </c>
      <c r="K9" s="157">
        <v>12</v>
      </c>
      <c r="L9" s="157">
        <v>13</v>
      </c>
      <c r="M9" s="157">
        <v>21</v>
      </c>
      <c r="N9" s="157">
        <v>14</v>
      </c>
      <c r="O9" s="157">
        <v>15</v>
      </c>
    </row>
    <row r="10" spans="1:15" ht="13.15" customHeight="1" x14ac:dyDescent="0.2">
      <c r="A10" s="289" t="s">
        <v>286</v>
      </c>
      <c r="B10" s="290"/>
      <c r="C10" s="295"/>
      <c r="D10" s="125" t="s">
        <v>41</v>
      </c>
      <c r="E10" s="126"/>
      <c r="F10" s="182"/>
      <c r="G10" s="127" t="e">
        <f>F10/E10*100</f>
        <v>#DIV/0!</v>
      </c>
      <c r="H10" s="286" t="s">
        <v>287</v>
      </c>
      <c r="I10" s="286" t="s">
        <v>287</v>
      </c>
      <c r="J10" s="286" t="s">
        <v>287</v>
      </c>
      <c r="K10" s="286" t="s">
        <v>287</v>
      </c>
      <c r="L10" s="286" t="s">
        <v>287</v>
      </c>
      <c r="M10" s="285"/>
      <c r="N10" s="270"/>
      <c r="O10" s="270"/>
    </row>
    <row r="11" spans="1:15" ht="25.5" x14ac:dyDescent="0.2">
      <c r="A11" s="291"/>
      <c r="B11" s="292"/>
      <c r="C11" s="296"/>
      <c r="D11" s="125" t="s">
        <v>37</v>
      </c>
      <c r="E11" s="182"/>
      <c r="F11" s="182"/>
      <c r="G11" s="127" t="e">
        <f t="shared" ref="G11:G26" si="0">F11/E11*100</f>
        <v>#DIV/0!</v>
      </c>
      <c r="H11" s="287"/>
      <c r="I11" s="287"/>
      <c r="J11" s="287"/>
      <c r="K11" s="287"/>
      <c r="L11" s="287"/>
      <c r="M11" s="285"/>
      <c r="N11" s="271"/>
      <c r="O11" s="271"/>
    </row>
    <row r="12" spans="1:15" ht="25.5" x14ac:dyDescent="0.2">
      <c r="A12" s="291"/>
      <c r="B12" s="292"/>
      <c r="C12" s="296"/>
      <c r="D12" s="128" t="s">
        <v>2</v>
      </c>
      <c r="E12" s="182"/>
      <c r="F12" s="182"/>
      <c r="G12" s="127" t="e">
        <f t="shared" si="0"/>
        <v>#DIV/0!</v>
      </c>
      <c r="H12" s="287"/>
      <c r="I12" s="287"/>
      <c r="J12" s="287"/>
      <c r="K12" s="287"/>
      <c r="L12" s="287"/>
      <c r="M12" s="285"/>
      <c r="N12" s="271"/>
      <c r="O12" s="271"/>
    </row>
    <row r="13" spans="1:15" ht="13.15" customHeight="1" x14ac:dyDescent="0.2">
      <c r="A13" s="291"/>
      <c r="B13" s="292"/>
      <c r="C13" s="296"/>
      <c r="D13" s="128" t="s">
        <v>43</v>
      </c>
      <c r="E13" s="182"/>
      <c r="F13" s="182"/>
      <c r="G13" s="127" t="e">
        <f t="shared" si="0"/>
        <v>#DIV/0!</v>
      </c>
      <c r="H13" s="287"/>
      <c r="I13" s="287"/>
      <c r="J13" s="287"/>
      <c r="K13" s="287"/>
      <c r="L13" s="287"/>
      <c r="M13" s="285"/>
      <c r="N13" s="271"/>
      <c r="O13" s="271"/>
    </row>
    <row r="14" spans="1:15" ht="78.75" x14ac:dyDescent="0.25">
      <c r="A14" s="291"/>
      <c r="B14" s="292"/>
      <c r="C14" s="296"/>
      <c r="D14" s="118" t="s">
        <v>339</v>
      </c>
      <c r="E14" s="182"/>
      <c r="F14" s="182"/>
      <c r="G14" s="127" t="e">
        <f t="shared" si="0"/>
        <v>#DIV/0!</v>
      </c>
      <c r="H14" s="287"/>
      <c r="I14" s="287"/>
      <c r="J14" s="287"/>
      <c r="K14" s="287"/>
      <c r="L14" s="287"/>
      <c r="M14" s="285"/>
      <c r="N14" s="271"/>
      <c r="O14" s="271"/>
    </row>
    <row r="15" spans="1:15" ht="72" customHeight="1" x14ac:dyDescent="0.25">
      <c r="A15" s="293"/>
      <c r="B15" s="294"/>
      <c r="C15" s="297"/>
      <c r="D15" s="147" t="s">
        <v>329</v>
      </c>
      <c r="E15" s="182"/>
      <c r="F15" s="182"/>
      <c r="G15" s="127" t="e">
        <f t="shared" si="0"/>
        <v>#DIV/0!</v>
      </c>
      <c r="H15" s="288"/>
      <c r="I15" s="288"/>
      <c r="J15" s="288"/>
      <c r="K15" s="288"/>
      <c r="L15" s="288"/>
      <c r="M15" s="160"/>
      <c r="N15" s="272"/>
      <c r="O15" s="272"/>
    </row>
    <row r="16" spans="1:15" ht="12.75" customHeight="1" x14ac:dyDescent="0.2">
      <c r="A16" s="299" t="s">
        <v>36</v>
      </c>
      <c r="B16" s="299"/>
      <c r="C16" s="299"/>
      <c r="D16" s="299"/>
      <c r="E16" s="299"/>
      <c r="F16" s="299"/>
      <c r="G16" s="299"/>
      <c r="H16" s="299"/>
      <c r="I16" s="299"/>
      <c r="J16" s="299"/>
      <c r="K16" s="299"/>
      <c r="L16" s="299"/>
      <c r="M16" s="299"/>
      <c r="N16" s="133"/>
      <c r="O16" s="133"/>
    </row>
    <row r="17" spans="1:41" s="132" customFormat="1" ht="12.75" customHeight="1" x14ac:dyDescent="0.2">
      <c r="A17" s="325">
        <v>1</v>
      </c>
      <c r="B17" s="284"/>
      <c r="C17" s="317"/>
      <c r="D17" s="130" t="s">
        <v>41</v>
      </c>
      <c r="E17" s="126">
        <v>0</v>
      </c>
      <c r="F17" s="126">
        <v>0</v>
      </c>
      <c r="G17" s="126" t="e">
        <f t="shared" si="0"/>
        <v>#DIV/0!</v>
      </c>
      <c r="H17" s="307"/>
      <c r="I17" s="307"/>
      <c r="J17" s="309"/>
      <c r="K17" s="309"/>
      <c r="L17" s="311" t="e">
        <f>SUM(K17/J17*100)</f>
        <v>#DIV/0!</v>
      </c>
      <c r="M17" s="283"/>
      <c r="N17" s="283"/>
      <c r="O17" s="307"/>
    </row>
    <row r="18" spans="1:41" s="132" customFormat="1" ht="25.5" x14ac:dyDescent="0.2">
      <c r="A18" s="325"/>
      <c r="B18" s="284"/>
      <c r="C18" s="317"/>
      <c r="D18" s="130" t="s">
        <v>37</v>
      </c>
      <c r="E18" s="126">
        <v>0</v>
      </c>
      <c r="F18" s="126">
        <v>0</v>
      </c>
      <c r="G18" s="126" t="e">
        <f t="shared" si="0"/>
        <v>#DIV/0!</v>
      </c>
      <c r="H18" s="307"/>
      <c r="I18" s="308"/>
      <c r="J18" s="310"/>
      <c r="K18" s="310"/>
      <c r="L18" s="312"/>
      <c r="M18" s="283"/>
      <c r="N18" s="283"/>
      <c r="O18" s="307"/>
    </row>
    <row r="19" spans="1:41" s="132" customFormat="1" ht="38.25" x14ac:dyDescent="0.2">
      <c r="A19" s="325"/>
      <c r="B19" s="284"/>
      <c r="C19" s="317"/>
      <c r="D19" s="131" t="s">
        <v>289</v>
      </c>
      <c r="E19" s="126">
        <v>0</v>
      </c>
      <c r="F19" s="126">
        <v>0</v>
      </c>
      <c r="G19" s="126" t="e">
        <f t="shared" si="0"/>
        <v>#DIV/0!</v>
      </c>
      <c r="H19" s="307"/>
      <c r="I19" s="308"/>
      <c r="J19" s="310"/>
      <c r="K19" s="310"/>
      <c r="L19" s="312"/>
      <c r="M19" s="283"/>
      <c r="N19" s="283"/>
      <c r="O19" s="307"/>
    </row>
    <row r="20" spans="1:41" s="132" customFormat="1" ht="12.75" customHeight="1" x14ac:dyDescent="0.2">
      <c r="A20" s="325"/>
      <c r="B20" s="284"/>
      <c r="C20" s="317"/>
      <c r="D20" s="131" t="s">
        <v>43</v>
      </c>
      <c r="E20" s="126">
        <v>0</v>
      </c>
      <c r="F20" s="126">
        <v>0</v>
      </c>
      <c r="G20" s="126" t="e">
        <f t="shared" si="0"/>
        <v>#DIV/0!</v>
      </c>
      <c r="H20" s="307"/>
      <c r="I20" s="307"/>
      <c r="J20" s="309"/>
      <c r="K20" s="309"/>
      <c r="L20" s="311" t="e">
        <f>SUM(K20/J20*100)</f>
        <v>#DIV/0!</v>
      </c>
      <c r="M20" s="283"/>
      <c r="N20" s="283"/>
      <c r="O20" s="307"/>
    </row>
    <row r="21" spans="1:41" s="132" customFormat="1" ht="78.75" x14ac:dyDescent="0.25">
      <c r="A21" s="325"/>
      <c r="B21" s="284"/>
      <c r="C21" s="317"/>
      <c r="D21" s="147" t="s">
        <v>320</v>
      </c>
      <c r="E21" s="126">
        <v>0</v>
      </c>
      <c r="F21" s="126">
        <v>0</v>
      </c>
      <c r="G21" s="126" t="e">
        <f t="shared" si="0"/>
        <v>#DIV/0!</v>
      </c>
      <c r="H21" s="307"/>
      <c r="I21" s="308"/>
      <c r="J21" s="310"/>
      <c r="K21" s="310"/>
      <c r="L21" s="312"/>
      <c r="M21" s="283"/>
      <c r="N21" s="283"/>
      <c r="O21" s="307"/>
    </row>
    <row r="22" spans="1:41" s="132" customFormat="1" ht="94.5" x14ac:dyDescent="0.25">
      <c r="A22" s="325"/>
      <c r="B22" s="284"/>
      <c r="C22" s="317"/>
      <c r="D22" s="147" t="s">
        <v>329</v>
      </c>
      <c r="E22" s="126">
        <v>0</v>
      </c>
      <c r="F22" s="126">
        <f t="shared" ref="F22" si="1">F15</f>
        <v>0</v>
      </c>
      <c r="G22" s="126" t="e">
        <f t="shared" si="0"/>
        <v>#DIV/0!</v>
      </c>
      <c r="H22" s="307"/>
      <c r="I22" s="308"/>
      <c r="J22" s="310"/>
      <c r="K22" s="310"/>
      <c r="L22" s="312"/>
      <c r="M22" s="184"/>
      <c r="N22" s="283"/>
      <c r="O22" s="307"/>
    </row>
    <row r="23" spans="1:41" s="129" customFormat="1" ht="12.75" hidden="1" customHeight="1" x14ac:dyDescent="0.2">
      <c r="A23" s="275">
        <v>2</v>
      </c>
      <c r="B23" s="277" t="s">
        <v>292</v>
      </c>
      <c r="C23" s="279"/>
      <c r="D23" s="178" t="s">
        <v>41</v>
      </c>
      <c r="E23" s="179">
        <f>SUM(E24:E27)</f>
        <v>0</v>
      </c>
      <c r="F23" s="179">
        <f>SUM(F24:F27)</f>
        <v>0</v>
      </c>
      <c r="G23" s="180" t="e">
        <f t="shared" si="0"/>
        <v>#DIV/0!</v>
      </c>
      <c r="H23" s="181"/>
      <c r="I23" s="181"/>
      <c r="J23" s="181"/>
      <c r="K23" s="181"/>
      <c r="L23" s="181"/>
      <c r="N23" s="281"/>
      <c r="O23" s="281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</row>
    <row r="24" spans="1:41" s="133" customFormat="1" ht="25.5" hidden="1" customHeight="1" x14ac:dyDescent="0.2">
      <c r="A24" s="275"/>
      <c r="B24" s="277"/>
      <c r="C24" s="279"/>
      <c r="D24" s="130" t="s">
        <v>37</v>
      </c>
      <c r="E24" s="134">
        <v>0</v>
      </c>
      <c r="F24" s="134">
        <v>0</v>
      </c>
      <c r="G24" s="127">
        <v>0</v>
      </c>
      <c r="H24" s="133" t="s">
        <v>288</v>
      </c>
      <c r="I24" s="133" t="s">
        <v>288</v>
      </c>
      <c r="J24" s="159" t="s">
        <v>288</v>
      </c>
      <c r="K24" s="159" t="s">
        <v>288</v>
      </c>
      <c r="L24" s="159" t="s">
        <v>288</v>
      </c>
      <c r="N24" s="281"/>
      <c r="O24" s="281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2"/>
      <c r="AO24" s="132"/>
    </row>
    <row r="25" spans="1:41" s="133" customFormat="1" ht="38.25" hidden="1" customHeight="1" x14ac:dyDescent="0.2">
      <c r="A25" s="275"/>
      <c r="B25" s="277"/>
      <c r="C25" s="279"/>
      <c r="D25" s="131" t="s">
        <v>289</v>
      </c>
      <c r="E25" s="134">
        <v>0</v>
      </c>
      <c r="F25" s="135">
        <f>[1]Финансирование!G381</f>
        <v>0</v>
      </c>
      <c r="G25" s="127" t="e">
        <f t="shared" si="0"/>
        <v>#DIV/0!</v>
      </c>
      <c r="H25" s="159"/>
      <c r="I25" s="159"/>
      <c r="J25" s="159">
        <v>0</v>
      </c>
      <c r="K25" s="159">
        <v>0</v>
      </c>
      <c r="L25" s="159" t="e">
        <f>K25/J25*100</f>
        <v>#DIV/0!</v>
      </c>
      <c r="N25" s="281"/>
      <c r="O25" s="281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</row>
    <row r="26" spans="1:41" s="133" customFormat="1" ht="12.75" hidden="1" customHeight="1" x14ac:dyDescent="0.2">
      <c r="A26" s="275"/>
      <c r="B26" s="277"/>
      <c r="C26" s="279"/>
      <c r="D26" s="131" t="s">
        <v>43</v>
      </c>
      <c r="E26" s="134">
        <v>0</v>
      </c>
      <c r="F26" s="135">
        <f>[1]Финансирование!G382</f>
        <v>0</v>
      </c>
      <c r="G26" s="127" t="e">
        <f t="shared" si="0"/>
        <v>#DIV/0!</v>
      </c>
      <c r="H26" s="159"/>
      <c r="I26" s="159"/>
      <c r="J26" s="159">
        <v>0</v>
      </c>
      <c r="K26" s="159">
        <v>0</v>
      </c>
      <c r="L26" s="159" t="e">
        <f>K26/J26*100</f>
        <v>#DIV/0!</v>
      </c>
      <c r="N26" s="281"/>
      <c r="O26" s="281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</row>
    <row r="27" spans="1:41" s="133" customFormat="1" ht="25.5" hidden="1" customHeight="1" x14ac:dyDescent="0.2">
      <c r="A27" s="276"/>
      <c r="B27" s="278"/>
      <c r="C27" s="280"/>
      <c r="D27" s="131" t="s">
        <v>265</v>
      </c>
      <c r="E27" s="134">
        <v>0</v>
      </c>
      <c r="F27" s="134">
        <v>0</v>
      </c>
      <c r="G27" s="127">
        <v>0</v>
      </c>
      <c r="H27" s="159" t="s">
        <v>288</v>
      </c>
      <c r="I27" s="159" t="s">
        <v>288</v>
      </c>
      <c r="J27" s="159" t="s">
        <v>288</v>
      </c>
      <c r="K27" s="159" t="s">
        <v>288</v>
      </c>
      <c r="L27" s="159" t="s">
        <v>288</v>
      </c>
      <c r="N27" s="282"/>
      <c r="O27" s="28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32"/>
      <c r="AO27" s="132"/>
    </row>
    <row r="29" spans="1:41" s="136" customFormat="1" x14ac:dyDescent="0.2">
      <c r="A29" s="136" t="s">
        <v>290</v>
      </c>
      <c r="C29" s="137"/>
    </row>
    <row r="30" spans="1:41" s="136" customFormat="1" ht="32.450000000000003" customHeight="1" x14ac:dyDescent="0.2">
      <c r="A30" s="273" t="s">
        <v>301</v>
      </c>
      <c r="B30" s="273"/>
      <c r="C30" s="273"/>
      <c r="D30" s="273"/>
      <c r="E30" s="273"/>
      <c r="F30" s="273"/>
      <c r="G30" s="273"/>
    </row>
    <row r="31" spans="1:41" ht="35.450000000000003" customHeight="1" x14ac:dyDescent="0.3">
      <c r="A31" s="274" t="s">
        <v>302</v>
      </c>
      <c r="B31" s="274"/>
      <c r="C31" s="274"/>
      <c r="D31" s="274"/>
      <c r="E31" s="274"/>
      <c r="F31" s="274"/>
      <c r="G31" s="274"/>
      <c r="I31" s="304" t="s">
        <v>260</v>
      </c>
      <c r="J31" s="305"/>
      <c r="K31" s="97"/>
      <c r="L31" s="99"/>
      <c r="M31" s="100"/>
      <c r="N31" s="100"/>
      <c r="O31" s="100"/>
      <c r="P31" s="97"/>
      <c r="Q31" s="97"/>
      <c r="R31" s="97"/>
      <c r="S31" s="97"/>
    </row>
    <row r="32" spans="1:41" ht="18.75" x14ac:dyDescent="0.3">
      <c r="A32" s="138"/>
      <c r="B32" s="138"/>
      <c r="I32" s="98"/>
      <c r="J32" s="97"/>
      <c r="K32" s="97"/>
      <c r="L32" s="99"/>
      <c r="M32" s="100"/>
      <c r="N32" s="100"/>
      <c r="O32" s="100"/>
      <c r="P32" s="97"/>
      <c r="Q32" s="97"/>
      <c r="R32" s="97"/>
      <c r="S32" s="97"/>
    </row>
    <row r="33" spans="1:28" ht="61.5" customHeight="1" x14ac:dyDescent="0.3">
      <c r="B33" s="139"/>
      <c r="C33" s="140"/>
      <c r="D33" s="139"/>
      <c r="E33" s="141"/>
      <c r="F33" s="141"/>
      <c r="G33" s="141"/>
      <c r="H33" s="141"/>
      <c r="I33" s="323" t="s">
        <v>335</v>
      </c>
      <c r="J33" s="323"/>
      <c r="K33" s="323"/>
      <c r="L33" s="323"/>
      <c r="M33" s="323"/>
      <c r="N33" s="323"/>
      <c r="O33" s="323"/>
      <c r="P33" s="183"/>
      <c r="Q33" s="183"/>
      <c r="R33" s="183"/>
      <c r="S33" s="183"/>
      <c r="T33" s="142"/>
      <c r="U33" s="142"/>
      <c r="V33" s="141"/>
      <c r="W33" s="141"/>
      <c r="X33" s="141"/>
      <c r="Y33" s="142"/>
      <c r="Z33" s="142"/>
      <c r="AA33" s="142"/>
      <c r="AB33" s="141"/>
    </row>
    <row r="34" spans="1:28" s="139" customFormat="1" ht="51.75" customHeight="1" x14ac:dyDescent="0.25">
      <c r="A34" s="324" t="s">
        <v>379</v>
      </c>
      <c r="B34" s="324"/>
      <c r="C34" s="324"/>
      <c r="D34" s="324"/>
      <c r="E34" s="324"/>
      <c r="F34" s="324"/>
      <c r="G34" s="324"/>
      <c r="H34" s="324"/>
      <c r="I34" s="324"/>
      <c r="J34" s="143"/>
      <c r="K34" s="143"/>
      <c r="L34" s="143"/>
      <c r="M34" s="143"/>
      <c r="N34" s="143"/>
      <c r="O34" s="144"/>
      <c r="P34" s="143"/>
    </row>
    <row r="35" spans="1:28" x14ac:dyDescent="0.2">
      <c r="A35" s="145"/>
      <c r="B35" s="146"/>
      <c r="C35" s="146"/>
      <c r="D35" s="146"/>
      <c r="E35" s="146"/>
      <c r="F35" s="146"/>
      <c r="G35" s="146"/>
    </row>
    <row r="36" spans="1:28" ht="12.75" customHeight="1" x14ac:dyDescent="0.2">
      <c r="A36" s="306" t="s">
        <v>291</v>
      </c>
      <c r="B36" s="306"/>
      <c r="C36" s="306"/>
      <c r="D36" s="306"/>
      <c r="E36" s="146"/>
      <c r="F36" s="146"/>
      <c r="G36" s="146"/>
    </row>
    <row r="37" spans="1:28" ht="54" customHeight="1" x14ac:dyDescent="0.2">
      <c r="A37" s="298"/>
      <c r="B37" s="298"/>
      <c r="C37" s="298"/>
    </row>
    <row r="38" spans="1:28" ht="54" customHeight="1" x14ac:dyDescent="0.2"/>
  </sheetData>
  <mergeCells count="57">
    <mergeCell ref="H17:H22"/>
    <mergeCell ref="A34:I34"/>
    <mergeCell ref="C17:C22"/>
    <mergeCell ref="A17:A22"/>
    <mergeCell ref="J20:J22"/>
    <mergeCell ref="K20:K22"/>
    <mergeCell ref="L20:L22"/>
    <mergeCell ref="I33:O33"/>
    <mergeCell ref="N17:N22"/>
    <mergeCell ref="O17:O22"/>
    <mergeCell ref="A3:O3"/>
    <mergeCell ref="A4:O4"/>
    <mergeCell ref="A6:A8"/>
    <mergeCell ref="B6:B8"/>
    <mergeCell ref="C6:C8"/>
    <mergeCell ref="D6:D8"/>
    <mergeCell ref="E6:G6"/>
    <mergeCell ref="H6:L6"/>
    <mergeCell ref="L7:L8"/>
    <mergeCell ref="N7:N8"/>
    <mergeCell ref="O7:O8"/>
    <mergeCell ref="K7:K8"/>
    <mergeCell ref="H7:H8"/>
    <mergeCell ref="N6:O6"/>
    <mergeCell ref="E7:E8"/>
    <mergeCell ref="H10:H15"/>
    <mergeCell ref="I10:I15"/>
    <mergeCell ref="A37:C37"/>
    <mergeCell ref="A16:M16"/>
    <mergeCell ref="F7:F8"/>
    <mergeCell ref="L10:L15"/>
    <mergeCell ref="I7:I8"/>
    <mergeCell ref="J7:J8"/>
    <mergeCell ref="G7:G8"/>
    <mergeCell ref="I31:J31"/>
    <mergeCell ref="A36:D36"/>
    <mergeCell ref="I17:I19"/>
    <mergeCell ref="J17:J19"/>
    <mergeCell ref="K17:K19"/>
    <mergeCell ref="L17:L19"/>
    <mergeCell ref="I20:I22"/>
    <mergeCell ref="N10:N15"/>
    <mergeCell ref="O10:O15"/>
    <mergeCell ref="A30:G30"/>
    <mergeCell ref="A31:G31"/>
    <mergeCell ref="A23:A27"/>
    <mergeCell ref="B23:B27"/>
    <mergeCell ref="C23:C27"/>
    <mergeCell ref="N23:N27"/>
    <mergeCell ref="O23:O27"/>
    <mergeCell ref="M17:M21"/>
    <mergeCell ref="B17:B22"/>
    <mergeCell ref="M10:M14"/>
    <mergeCell ref="J10:J15"/>
    <mergeCell ref="K10:K15"/>
    <mergeCell ref="A10:B15"/>
    <mergeCell ref="C10:C15"/>
  </mergeCells>
  <pageMargins left="0.7" right="0.7" top="0.75" bottom="0.75" header="0.3" footer="0.3"/>
  <pageSetup paperSize="9" scale="5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opLeftCell="A16" zoomScaleNormal="100" workbookViewId="0">
      <selection activeCell="H35" sqref="H35"/>
    </sheetView>
  </sheetViews>
  <sheetFormatPr defaultRowHeight="15" x14ac:dyDescent="0.25"/>
  <cols>
    <col min="1" max="10" width="9.140625" style="171"/>
  </cols>
  <sheetData>
    <row r="1" spans="1:10" ht="18.75" x14ac:dyDescent="0.25">
      <c r="A1" s="170"/>
      <c r="B1" s="170"/>
      <c r="C1" s="170"/>
      <c r="E1" s="172"/>
      <c r="F1" s="172"/>
      <c r="G1" s="173"/>
      <c r="H1" s="172"/>
    </row>
    <row r="2" spans="1:10" ht="18.75" x14ac:dyDescent="0.25">
      <c r="A2" s="170"/>
      <c r="B2" s="170"/>
      <c r="C2" s="170"/>
      <c r="E2" s="172"/>
      <c r="F2" s="172"/>
      <c r="G2" s="173"/>
      <c r="H2" s="172"/>
    </row>
    <row r="3" spans="1:10" ht="15.75" x14ac:dyDescent="0.25">
      <c r="A3" s="170"/>
      <c r="B3" s="170"/>
      <c r="C3" s="170"/>
      <c r="E3" s="327"/>
      <c r="F3" s="328"/>
      <c r="G3" s="328"/>
      <c r="H3" s="328"/>
    </row>
    <row r="4" spans="1:10" ht="76.5" customHeight="1" x14ac:dyDescent="0.25">
      <c r="A4" s="170"/>
      <c r="B4" s="170"/>
      <c r="E4" s="329"/>
      <c r="F4" s="330"/>
      <c r="G4" s="330"/>
      <c r="H4" s="330"/>
    </row>
    <row r="5" spans="1:10" ht="18.75" x14ac:dyDescent="0.25">
      <c r="A5" s="170"/>
      <c r="B5" s="170"/>
      <c r="C5" s="170"/>
      <c r="E5" s="173"/>
      <c r="F5" s="173"/>
      <c r="G5" s="174"/>
      <c r="H5" s="172"/>
    </row>
    <row r="6" spans="1:10" ht="18.75" x14ac:dyDescent="0.25">
      <c r="A6" s="170"/>
      <c r="B6" s="170"/>
      <c r="C6" s="170"/>
      <c r="E6" s="173"/>
      <c r="F6" s="173"/>
      <c r="G6" s="173"/>
      <c r="H6" s="172"/>
    </row>
    <row r="7" spans="1:10" ht="18.75" x14ac:dyDescent="0.25">
      <c r="A7" s="170"/>
      <c r="B7" s="170"/>
      <c r="C7" s="170"/>
      <c r="E7" s="173"/>
      <c r="F7" s="173"/>
      <c r="G7" s="173"/>
      <c r="H7" s="172"/>
    </row>
    <row r="8" spans="1:10" ht="18.75" x14ac:dyDescent="0.25">
      <c r="A8" s="170"/>
      <c r="B8" s="170"/>
      <c r="C8" s="170"/>
      <c r="D8" s="170"/>
      <c r="E8" s="173"/>
      <c r="F8" s="173"/>
      <c r="G8" s="173"/>
      <c r="H8" s="172"/>
      <c r="I8" s="170"/>
      <c r="J8" s="170"/>
    </row>
    <row r="9" spans="1:10" x14ac:dyDescent="0.25">
      <c r="A9" s="170"/>
      <c r="B9" s="170"/>
      <c r="C9" s="170"/>
      <c r="D9" s="170"/>
      <c r="G9" s="170"/>
      <c r="H9" s="175"/>
      <c r="I9" s="170"/>
      <c r="J9" s="170"/>
    </row>
    <row r="10" spans="1:10" x14ac:dyDescent="0.25">
      <c r="A10" s="170"/>
      <c r="B10" s="170"/>
      <c r="C10" s="170"/>
      <c r="D10" s="170"/>
      <c r="E10" s="170"/>
      <c r="F10" s="170"/>
      <c r="I10" s="170"/>
      <c r="J10" s="170"/>
    </row>
    <row r="11" spans="1:10" ht="15.75" x14ac:dyDescent="0.25">
      <c r="I11" s="176"/>
      <c r="J11" s="176"/>
    </row>
    <row r="12" spans="1:10" x14ac:dyDescent="0.25">
      <c r="I12" s="170"/>
      <c r="J12" s="170"/>
    </row>
    <row r="13" spans="1:10" x14ac:dyDescent="0.25">
      <c r="I13" s="170"/>
      <c r="J13" s="170"/>
    </row>
    <row r="14" spans="1:10" x14ac:dyDescent="0.25">
      <c r="I14" s="170"/>
      <c r="J14" s="170"/>
    </row>
    <row r="15" spans="1:10" x14ac:dyDescent="0.25">
      <c r="I15" s="170"/>
      <c r="J15" s="170"/>
    </row>
    <row r="16" spans="1:10" x14ac:dyDescent="0.25">
      <c r="A16" s="170"/>
      <c r="B16" s="170"/>
      <c r="D16" s="170"/>
      <c r="E16" s="170"/>
      <c r="F16" s="170"/>
      <c r="G16" s="170"/>
      <c r="H16" s="170"/>
      <c r="I16" s="170"/>
      <c r="J16" s="170"/>
    </row>
    <row r="17" spans="1:10" ht="18.75" x14ac:dyDescent="0.25">
      <c r="A17" s="331" t="s">
        <v>336</v>
      </c>
      <c r="B17" s="332"/>
      <c r="C17" s="332"/>
      <c r="D17" s="332"/>
      <c r="E17" s="332"/>
      <c r="F17" s="332"/>
      <c r="G17" s="332"/>
      <c r="H17" s="332"/>
      <c r="I17" s="170"/>
      <c r="J17" s="170"/>
    </row>
    <row r="18" spans="1:10" x14ac:dyDescent="0.25">
      <c r="A18" s="333" t="s">
        <v>340</v>
      </c>
      <c r="B18" s="332"/>
      <c r="C18" s="332"/>
      <c r="D18" s="332"/>
      <c r="E18" s="332"/>
      <c r="F18" s="332"/>
      <c r="G18" s="332"/>
      <c r="H18" s="332"/>
      <c r="I18" s="170"/>
      <c r="J18" s="170"/>
    </row>
    <row r="19" spans="1:10" x14ac:dyDescent="0.25">
      <c r="A19" s="332"/>
      <c r="B19" s="332"/>
      <c r="C19" s="332"/>
      <c r="D19" s="332"/>
      <c r="E19" s="332"/>
      <c r="F19" s="332"/>
      <c r="G19" s="332"/>
      <c r="H19" s="332"/>
      <c r="I19" s="170"/>
      <c r="J19" s="170"/>
    </row>
    <row r="20" spans="1:10" x14ac:dyDescent="0.25">
      <c r="A20" s="333" t="s">
        <v>341</v>
      </c>
      <c r="B20" s="332"/>
      <c r="C20" s="332"/>
      <c r="D20" s="332"/>
      <c r="E20" s="332"/>
      <c r="F20" s="332"/>
      <c r="G20" s="332"/>
      <c r="H20" s="332"/>
      <c r="I20" s="170"/>
      <c r="J20" s="170"/>
    </row>
    <row r="21" spans="1:10" x14ac:dyDescent="0.25">
      <c r="A21" s="332"/>
      <c r="B21" s="332"/>
      <c r="C21" s="332"/>
      <c r="D21" s="332"/>
      <c r="E21" s="332"/>
      <c r="F21" s="332"/>
      <c r="G21" s="332"/>
      <c r="H21" s="332"/>
      <c r="I21" s="170"/>
      <c r="J21" s="170"/>
    </row>
    <row r="22" spans="1:10" x14ac:dyDescent="0.25">
      <c r="A22" s="332"/>
      <c r="B22" s="332"/>
      <c r="C22" s="332"/>
      <c r="D22" s="332"/>
      <c r="E22" s="332"/>
      <c r="F22" s="332"/>
      <c r="G22" s="332"/>
      <c r="H22" s="332"/>
      <c r="I22" s="170"/>
      <c r="J22" s="170"/>
    </row>
    <row r="23" spans="1:10" x14ac:dyDescent="0.25">
      <c r="A23" s="332"/>
      <c r="B23" s="332"/>
      <c r="C23" s="332"/>
      <c r="D23" s="332"/>
      <c r="E23" s="332"/>
      <c r="F23" s="332"/>
      <c r="G23" s="332"/>
      <c r="H23" s="332"/>
      <c r="I23" s="170"/>
      <c r="J23" s="170"/>
    </row>
    <row r="24" spans="1:10" ht="18.75" x14ac:dyDescent="0.25">
      <c r="A24" s="173"/>
      <c r="B24" s="173"/>
      <c r="C24" s="173"/>
      <c r="D24" s="173"/>
      <c r="E24" s="173"/>
      <c r="F24" s="173"/>
      <c r="G24" s="173"/>
      <c r="H24" s="173"/>
      <c r="I24" s="170"/>
      <c r="J24" s="170"/>
    </row>
    <row r="25" spans="1:10" ht="18.75" x14ac:dyDescent="0.25">
      <c r="A25" s="173"/>
      <c r="B25" s="173"/>
      <c r="C25" s="173"/>
      <c r="D25" s="173"/>
      <c r="E25" s="173"/>
      <c r="F25" s="173"/>
      <c r="G25" s="173"/>
      <c r="H25" s="173"/>
      <c r="I25" s="170"/>
      <c r="J25" s="170"/>
    </row>
    <row r="26" spans="1:10" ht="18.75" x14ac:dyDescent="0.25">
      <c r="A26" s="173"/>
      <c r="B26" s="173"/>
      <c r="C26" s="173"/>
      <c r="D26" s="173"/>
      <c r="E26" s="173"/>
      <c r="F26" s="173"/>
      <c r="G26" s="177" t="s">
        <v>337</v>
      </c>
      <c r="H26" s="177"/>
      <c r="I26" s="170"/>
      <c r="J26" s="170"/>
    </row>
    <row r="27" spans="1:10" ht="18.75" x14ac:dyDescent="0.25">
      <c r="A27" s="173"/>
      <c r="B27" s="173"/>
      <c r="C27" s="334" t="s">
        <v>343</v>
      </c>
      <c r="D27" s="335"/>
      <c r="E27" s="335"/>
      <c r="F27" s="335"/>
      <c r="G27" s="335"/>
      <c r="H27" s="336" t="s">
        <v>342</v>
      </c>
      <c r="I27" s="337"/>
      <c r="J27" s="170"/>
    </row>
    <row r="28" spans="1:10" ht="32.450000000000003" customHeight="1" x14ac:dyDescent="0.25">
      <c r="A28" s="170"/>
      <c r="C28" s="335"/>
      <c r="D28" s="335"/>
      <c r="E28" s="335"/>
      <c r="F28" s="335"/>
      <c r="G28" s="335"/>
      <c r="H28" s="337"/>
      <c r="I28" s="337"/>
      <c r="J28" s="170"/>
    </row>
    <row r="29" spans="1:10" x14ac:dyDescent="0.25">
      <c r="A29" s="170"/>
      <c r="C29" s="334"/>
      <c r="D29" s="335"/>
      <c r="E29" s="335"/>
      <c r="F29" s="335"/>
      <c r="G29" s="335"/>
      <c r="I29" s="170"/>
      <c r="J29" s="170"/>
    </row>
    <row r="30" spans="1:10" x14ac:dyDescent="0.25">
      <c r="A30" s="170"/>
      <c r="B30" s="170"/>
      <c r="C30" s="335"/>
      <c r="D30" s="335"/>
      <c r="E30" s="335"/>
      <c r="F30" s="335"/>
      <c r="G30" s="335"/>
      <c r="H30" s="170"/>
      <c r="I30" s="170"/>
      <c r="J30" s="170"/>
    </row>
    <row r="31" spans="1:10" x14ac:dyDescent="0.25">
      <c r="A31" s="170"/>
      <c r="B31" s="170"/>
      <c r="C31" s="170"/>
      <c r="D31" s="170"/>
      <c r="E31" s="170"/>
      <c r="F31" s="170"/>
      <c r="G31" s="170"/>
      <c r="H31" s="170"/>
      <c r="I31" s="170"/>
      <c r="J31" s="170"/>
    </row>
    <row r="32" spans="1:10" x14ac:dyDescent="0.25">
      <c r="A32" s="170"/>
      <c r="B32" s="170"/>
      <c r="C32" s="170"/>
      <c r="D32" s="170"/>
      <c r="E32" s="170"/>
      <c r="F32" s="170"/>
      <c r="G32" s="170"/>
      <c r="H32" s="170"/>
      <c r="I32" s="170"/>
      <c r="J32" s="170"/>
    </row>
    <row r="44" spans="5:8" ht="15.75" x14ac:dyDescent="0.25">
      <c r="E44" s="326"/>
      <c r="F44" s="326"/>
      <c r="G44" s="326"/>
      <c r="H44" s="326"/>
    </row>
    <row r="45" spans="5:8" ht="15.75" x14ac:dyDescent="0.25">
      <c r="E45" s="177"/>
      <c r="F45" s="326"/>
      <c r="G45" s="326"/>
      <c r="H45" s="177"/>
    </row>
  </sheetData>
  <mergeCells count="10">
    <mergeCell ref="E44:H44"/>
    <mergeCell ref="F45:G45"/>
    <mergeCell ref="E3:H3"/>
    <mergeCell ref="E4:H4"/>
    <mergeCell ref="A17:H17"/>
    <mergeCell ref="A18:H19"/>
    <mergeCell ref="A20:H23"/>
    <mergeCell ref="C27:G28"/>
    <mergeCell ref="H27:I28"/>
    <mergeCell ref="C29:G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свод по подпрограммам</vt:lpstr>
      <vt:lpstr>оценка эффективности</vt:lpstr>
      <vt:lpstr>Выполнение работ</vt:lpstr>
      <vt:lpstr>Финансирование </vt:lpstr>
      <vt:lpstr>Показатели (!!!)</vt:lpstr>
      <vt:lpstr>Национальные проекты</vt:lpstr>
      <vt:lpstr>Титульный лист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'Национальные проекты'!Область_печати</vt:lpstr>
      <vt:lpstr>'Титульный лист'!Область_печати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Рамазанова Елена Николаевна</cp:lastModifiedBy>
  <cp:lastPrinted>2021-03-09T07:40:06Z</cp:lastPrinted>
  <dcterms:created xsi:type="dcterms:W3CDTF">2011-05-17T05:04:33Z</dcterms:created>
  <dcterms:modified xsi:type="dcterms:W3CDTF">2021-04-16T11:07:49Z</dcterms:modified>
</cp:coreProperties>
</file>